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WORK\PROJEKTY\Projekty 2020\20-362 - DUR+ DSP - Chodník Moravská, Kroměříž\PD PDF\"/>
    </mc:Choice>
  </mc:AlternateContent>
  <xr:revisionPtr revIDLastSave="0" documentId="13_ncr:1_{DACE1812-CFB1-4A96-BCE0-CC6300219115}" xr6:coauthVersionLast="47" xr6:coauthVersionMax="47" xr10:uidLastSave="{00000000-0000-0000-0000-000000000000}"/>
  <bookViews>
    <workbookView xWindow="-120" yWindow="-120" windowWidth="25440" windowHeight="15390" activeTab="1" xr2:uid="{A06B81D1-131F-4B75-ABD0-423D73EC9BEF}"/>
  </bookViews>
  <sheets>
    <sheet name="Stavba" sheetId="1" r:id="rId1"/>
    <sheet name="101 20-362-101 " sheetId="2" r:id="rId2"/>
  </sheets>
  <externalReferences>
    <externalReference r:id="rId3"/>
  </externalReferences>
  <definedNames>
    <definedName name="AAA">'101 20-362-101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>'101 20-362-101 '!#REF!</definedName>
    <definedName name="dpsc" localSheetId="0">Stavba!$C$9</definedName>
    <definedName name="dpsc">#REF!</definedName>
    <definedName name="HSV">#REF!</definedName>
    <definedName name="HSV_">'101 20-362-101 '!#REF!</definedName>
    <definedName name="HSV0">'101 20-362-101 '!#REF!</definedName>
    <definedName name="HZS">#REF!</definedName>
    <definedName name="HZS0">'101 20-362-101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>'101 20-362-101 '!#REF!</definedName>
    <definedName name="Montaz0">'101 20-362-101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'101 20-362-101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'101 20-362-101 '!$A$1:$K$184</definedName>
    <definedName name="_xlnm.Print_Area" localSheetId="0">Stavba!$A$1:$I$41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>'101 20-362-101 '!#REF!</definedName>
    <definedName name="PSV0">'101 20-362-101 '!#REF!</definedName>
    <definedName name="SazbaDPH1">Stavba!$D$19</definedName>
    <definedName name="SazbaDPH2">Stavba!$D$21</definedName>
    <definedName name="SloupecCC">'101 20-362-101 '!$G$6</definedName>
    <definedName name="SloupecCDH">'101 20-362-101 '!$K$6</definedName>
    <definedName name="SloupecCisloPol">'101 20-362-101 '!$B$6</definedName>
    <definedName name="SloupecCH">'101 20-362-101 '!$I$6</definedName>
    <definedName name="SloupecJC">'101 20-362-101 '!$F$6</definedName>
    <definedName name="SloupecJDH">'101 20-362-101 '!$J$6</definedName>
    <definedName name="SloupecJDM">'101 20-362-101 '!$J$6</definedName>
    <definedName name="SloupecJH">'101 20-362-101 '!$H$6</definedName>
    <definedName name="SloupecMJ">'101 20-362-101 '!$D$6</definedName>
    <definedName name="SloupecMnozstvi">'101 20-362-101 '!$E$6</definedName>
    <definedName name="SloupecNazPol">'101 20-362-101 '!$C$6</definedName>
    <definedName name="SloupecPC">'101 20-362-101 '!$A$6</definedName>
    <definedName name="solver_lin" localSheetId="1" hidden="1">0</definedName>
    <definedName name="solver_num" localSheetId="1" hidden="1">0</definedName>
    <definedName name="solver_opt" localSheetId="1" hidden="1">'101 20-362-101 '!#REF!</definedName>
    <definedName name="solver_typ" localSheetId="1" hidden="1">1</definedName>
    <definedName name="solver_val" localSheetId="1" hidden="1">0</definedName>
    <definedName name="StavbaCelkem" localSheetId="0">Stavba!$F$31</definedName>
    <definedName name="StavbaCelkem">#REF!</definedName>
    <definedName name="Typ">'101 20-362-101 '!#REF!</definedName>
    <definedName name="VRN">'101 20-362-101 '!$G$184</definedName>
    <definedName name="VRNKc">#REF!</definedName>
    <definedName name="VRNNazev">'101 20-362-101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4" i="2" l="1"/>
  <c r="BD170" i="2"/>
  <c r="BD169" i="2"/>
  <c r="K168" i="2"/>
  <c r="I168" i="2"/>
  <c r="G168" i="2"/>
  <c r="BD167" i="2"/>
  <c r="BD166" i="2"/>
  <c r="K165" i="2"/>
  <c r="I165" i="2"/>
  <c r="G165" i="2"/>
  <c r="K164" i="2"/>
  <c r="K171" i="2" s="1"/>
  <c r="X171" i="2" s="1"/>
  <c r="I164" i="2"/>
  <c r="G164" i="2"/>
  <c r="Y171" i="2"/>
  <c r="I171" i="2"/>
  <c r="K161" i="2"/>
  <c r="I161" i="2"/>
  <c r="G161" i="2"/>
  <c r="BD160" i="2"/>
  <c r="K158" i="2"/>
  <c r="I158" i="2"/>
  <c r="G158" i="2"/>
  <c r="BD157" i="2"/>
  <c r="K155" i="2"/>
  <c r="I155" i="2"/>
  <c r="G155" i="2"/>
  <c r="K162" i="2"/>
  <c r="X162" i="2" s="1"/>
  <c r="I162" i="2"/>
  <c r="Y162" i="2" s="1"/>
  <c r="K152" i="2"/>
  <c r="I152" i="2"/>
  <c r="I153" i="2" s="1"/>
  <c r="Y153" i="2" s="1"/>
  <c r="G152" i="2"/>
  <c r="G153" i="2" s="1"/>
  <c r="Z153" i="2" s="1"/>
  <c r="K153" i="2"/>
  <c r="X153" i="2" s="1"/>
  <c r="K149" i="2"/>
  <c r="I149" i="2"/>
  <c r="G149" i="2"/>
  <c r="K148" i="2"/>
  <c r="I148" i="2"/>
  <c r="G148" i="2"/>
  <c r="K147" i="2"/>
  <c r="I147" i="2"/>
  <c r="G147" i="2"/>
  <c r="K146" i="2"/>
  <c r="I146" i="2"/>
  <c r="G146" i="2"/>
  <c r="K145" i="2"/>
  <c r="I145" i="2"/>
  <c r="G145" i="2"/>
  <c r="K144" i="2"/>
  <c r="I144" i="2"/>
  <c r="G144" i="2"/>
  <c r="K143" i="2"/>
  <c r="I143" i="2"/>
  <c r="G143" i="2"/>
  <c r="K142" i="2"/>
  <c r="I142" i="2"/>
  <c r="G142" i="2"/>
  <c r="K141" i="2"/>
  <c r="I141" i="2"/>
  <c r="G141" i="2"/>
  <c r="K140" i="2"/>
  <c r="I140" i="2"/>
  <c r="I150" i="2" s="1"/>
  <c r="Y150" i="2" s="1"/>
  <c r="G140" i="2"/>
  <c r="K150" i="2"/>
  <c r="X150" i="2" s="1"/>
  <c r="K137" i="2"/>
  <c r="I137" i="2"/>
  <c r="G137" i="2"/>
  <c r="BD136" i="2"/>
  <c r="BD135" i="2"/>
  <c r="K134" i="2"/>
  <c r="I134" i="2"/>
  <c r="G134" i="2"/>
  <c r="K133" i="2"/>
  <c r="I133" i="2"/>
  <c r="G133" i="2"/>
  <c r="K132" i="2"/>
  <c r="I132" i="2"/>
  <c r="G132" i="2"/>
  <c r="K131" i="2"/>
  <c r="I131" i="2"/>
  <c r="G131" i="2"/>
  <c r="K130" i="2"/>
  <c r="I130" i="2"/>
  <c r="G130" i="2"/>
  <c r="BD129" i="2"/>
  <c r="K127" i="2"/>
  <c r="I127" i="2"/>
  <c r="G127" i="2"/>
  <c r="K126" i="2"/>
  <c r="I126" i="2"/>
  <c r="G126" i="2"/>
  <c r="K125" i="2"/>
  <c r="I125" i="2"/>
  <c r="G125" i="2"/>
  <c r="K123" i="2"/>
  <c r="I123" i="2"/>
  <c r="G123" i="2"/>
  <c r="K122" i="2"/>
  <c r="I122" i="2"/>
  <c r="G122" i="2"/>
  <c r="K121" i="2"/>
  <c r="I121" i="2"/>
  <c r="G121" i="2"/>
  <c r="K120" i="2"/>
  <c r="I120" i="2"/>
  <c r="I138" i="2" s="1"/>
  <c r="Y138" i="2" s="1"/>
  <c r="G120" i="2"/>
  <c r="K138" i="2"/>
  <c r="X138" i="2" s="1"/>
  <c r="K117" i="2"/>
  <c r="K118" i="2" s="1"/>
  <c r="X118" i="2" s="1"/>
  <c r="I117" i="2"/>
  <c r="I118" i="2" s="1"/>
  <c r="Y118" i="2" s="1"/>
  <c r="G117" i="2"/>
  <c r="G118" i="2" s="1"/>
  <c r="Z118" i="2" s="1"/>
  <c r="BD114" i="2"/>
  <c r="K112" i="2"/>
  <c r="I112" i="2"/>
  <c r="G112" i="2"/>
  <c r="BD111" i="2"/>
  <c r="K110" i="2"/>
  <c r="I110" i="2"/>
  <c r="G110" i="2"/>
  <c r="K109" i="2"/>
  <c r="I109" i="2"/>
  <c r="G109" i="2"/>
  <c r="K108" i="2"/>
  <c r="I108" i="2"/>
  <c r="G108" i="2"/>
  <c r="K107" i="2"/>
  <c r="I107" i="2"/>
  <c r="G107" i="2"/>
  <c r="K106" i="2"/>
  <c r="I106" i="2"/>
  <c r="G106" i="2"/>
  <c r="K105" i="2"/>
  <c r="I105" i="2"/>
  <c r="G105" i="2"/>
  <c r="K103" i="2"/>
  <c r="I103" i="2"/>
  <c r="G103" i="2"/>
  <c r="BD102" i="2"/>
  <c r="BD101" i="2"/>
  <c r="BD100" i="2"/>
  <c r="BD99" i="2"/>
  <c r="K98" i="2"/>
  <c r="I98" i="2"/>
  <c r="G98" i="2"/>
  <c r="BD97" i="2"/>
  <c r="K95" i="2"/>
  <c r="I95" i="2"/>
  <c r="G95" i="2"/>
  <c r="K94" i="2"/>
  <c r="I94" i="2"/>
  <c r="G94" i="2"/>
  <c r="BD93" i="2"/>
  <c r="BD92" i="2"/>
  <c r="BD91" i="2"/>
  <c r="K88" i="2"/>
  <c r="K115" i="2" s="1"/>
  <c r="X115" i="2" s="1"/>
  <c r="I88" i="2"/>
  <c r="I115" i="2" s="1"/>
  <c r="Y115" i="2" s="1"/>
  <c r="G88" i="2"/>
  <c r="BD85" i="2"/>
  <c r="K84" i="2"/>
  <c r="I84" i="2"/>
  <c r="G84" i="2"/>
  <c r="K83" i="2"/>
  <c r="I83" i="2"/>
  <c r="G83" i="2"/>
  <c r="K81" i="2"/>
  <c r="I81" i="2"/>
  <c r="I86" i="2" s="1"/>
  <c r="Y86" i="2" s="1"/>
  <c r="G81" i="2"/>
  <c r="K79" i="2"/>
  <c r="I79" i="2"/>
  <c r="G79" i="2"/>
  <c r="K86" i="2"/>
  <c r="X86" i="2" s="1"/>
  <c r="BD76" i="2"/>
  <c r="K75" i="2"/>
  <c r="I75" i="2"/>
  <c r="G75" i="2"/>
  <c r="K74" i="2"/>
  <c r="I74" i="2"/>
  <c r="G74" i="2"/>
  <c r="BD73" i="2"/>
  <c r="BD72" i="2"/>
  <c r="K71" i="2"/>
  <c r="I71" i="2"/>
  <c r="G71" i="2"/>
  <c r="K70" i="2"/>
  <c r="I70" i="2"/>
  <c r="G70" i="2"/>
  <c r="K69" i="2"/>
  <c r="I69" i="2"/>
  <c r="G69" i="2"/>
  <c r="K68" i="2"/>
  <c r="I68" i="2"/>
  <c r="G68" i="2"/>
  <c r="K67" i="2"/>
  <c r="K77" i="2" s="1"/>
  <c r="X77" i="2" s="1"/>
  <c r="I67" i="2"/>
  <c r="G67" i="2"/>
  <c r="K66" i="2"/>
  <c r="I66" i="2"/>
  <c r="G66" i="2"/>
  <c r="K65" i="2"/>
  <c r="I65" i="2"/>
  <c r="I77" i="2" s="1"/>
  <c r="Y77" i="2" s="1"/>
  <c r="G65" i="2"/>
  <c r="K62" i="2"/>
  <c r="I62" i="2"/>
  <c r="G62" i="2"/>
  <c r="BD61" i="2"/>
  <c r="K60" i="2"/>
  <c r="I60" i="2"/>
  <c r="G60" i="2"/>
  <c r="BD59" i="2"/>
  <c r="K58" i="2"/>
  <c r="I58" i="2"/>
  <c r="G58" i="2"/>
  <c r="BD57" i="2"/>
  <c r="K56" i="2"/>
  <c r="I56" i="2"/>
  <c r="G56" i="2"/>
  <c r="BD55" i="2"/>
  <c r="K54" i="2"/>
  <c r="I54" i="2"/>
  <c r="G54" i="2"/>
  <c r="BD53" i="2"/>
  <c r="K52" i="2"/>
  <c r="I52" i="2"/>
  <c r="G52" i="2"/>
  <c r="BD51" i="2"/>
  <c r="K45" i="2"/>
  <c r="I45" i="2"/>
  <c r="G45" i="2"/>
  <c r="K38" i="2"/>
  <c r="I38" i="2"/>
  <c r="G38" i="2"/>
  <c r="K37" i="2"/>
  <c r="I37" i="2"/>
  <c r="G37" i="2"/>
  <c r="BD36" i="2"/>
  <c r="K35" i="2"/>
  <c r="I35" i="2"/>
  <c r="G35" i="2"/>
  <c r="BD34" i="2"/>
  <c r="K33" i="2"/>
  <c r="I33" i="2"/>
  <c r="G33" i="2"/>
  <c r="K32" i="2"/>
  <c r="I32" i="2"/>
  <c r="G32" i="2"/>
  <c r="K31" i="2"/>
  <c r="I31" i="2"/>
  <c r="G31" i="2"/>
  <c r="BD30" i="2"/>
  <c r="K29" i="2"/>
  <c r="I29" i="2"/>
  <c r="G29" i="2"/>
  <c r="BD28" i="2"/>
  <c r="K27" i="2"/>
  <c r="I27" i="2"/>
  <c r="G27" i="2"/>
  <c r="K26" i="2"/>
  <c r="I26" i="2"/>
  <c r="G26" i="2"/>
  <c r="K25" i="2"/>
  <c r="I25" i="2"/>
  <c r="I63" i="2" s="1"/>
  <c r="Y63" i="2" s="1"/>
  <c r="G25" i="2"/>
  <c r="K23" i="2"/>
  <c r="K63" i="2" s="1"/>
  <c r="X63" i="2" s="1"/>
  <c r="I23" i="2"/>
  <c r="G23" i="2"/>
  <c r="K20" i="2"/>
  <c r="I20" i="2"/>
  <c r="G20" i="2"/>
  <c r="K17" i="2"/>
  <c r="I17" i="2"/>
  <c r="G17" i="2"/>
  <c r="K16" i="2"/>
  <c r="I16" i="2"/>
  <c r="G16" i="2"/>
  <c r="K15" i="2"/>
  <c r="I15" i="2"/>
  <c r="G15" i="2"/>
  <c r="K12" i="2"/>
  <c r="I12" i="2"/>
  <c r="G12" i="2"/>
  <c r="K11" i="2"/>
  <c r="I11" i="2"/>
  <c r="G11" i="2"/>
  <c r="K10" i="2"/>
  <c r="K21" i="2" s="1"/>
  <c r="X21" i="2" s="1"/>
  <c r="K172" i="2" s="1"/>
  <c r="I10" i="2"/>
  <c r="G10" i="2"/>
  <c r="BD9" i="2"/>
  <c r="K8" i="2"/>
  <c r="I8" i="2"/>
  <c r="I21" i="2" s="1"/>
  <c r="Y21" i="2" s="1"/>
  <c r="I172" i="2" s="1"/>
  <c r="G8" i="2"/>
  <c r="G31" i="1"/>
  <c r="H29" i="1"/>
  <c r="G29" i="1"/>
  <c r="D22" i="1"/>
  <c r="D20" i="1"/>
  <c r="H19" i="1"/>
  <c r="H20" i="1" s="1"/>
  <c r="G171" i="2" l="1"/>
  <c r="Z171" i="2" s="1"/>
  <c r="G162" i="2"/>
  <c r="Z162" i="2" s="1"/>
  <c r="G150" i="2"/>
  <c r="Z150" i="2" s="1"/>
  <c r="G138" i="2"/>
  <c r="Z138" i="2" s="1"/>
  <c r="G115" i="2"/>
  <c r="Z115" i="2" s="1"/>
  <c r="G86" i="2"/>
  <c r="Z86" i="2" s="1"/>
  <c r="G77" i="2"/>
  <c r="Z77" i="2" s="1"/>
  <c r="G63" i="2"/>
  <c r="Z63" i="2" s="1"/>
  <c r="G21" i="2"/>
  <c r="Z21" i="2" s="1"/>
  <c r="G172" i="2" l="1"/>
  <c r="H30" i="1" s="1"/>
  <c r="H31" i="1" s="1"/>
  <c r="H21" i="1" s="1"/>
  <c r="H22" i="1" s="1"/>
  <c r="H23" i="1" l="1"/>
  <c r="I30" i="1"/>
  <c r="I31" i="1" s="1"/>
  <c r="F30" i="1" l="1"/>
  <c r="F31" i="1" s="1"/>
</calcChain>
</file>

<file path=xl/sharedStrings.xml><?xml version="1.0" encoding="utf-8"?>
<sst xmlns="http://schemas.openxmlformats.org/spreadsheetml/2006/main" count="492" uniqueCount="302">
  <si>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</si>
  <si>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</si>
  <si>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</si>
  <si>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</si>
  <si>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</si>
  <si>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</si>
  <si>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</si>
  <si>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</si>
  <si>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</si>
  <si>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</si>
  <si>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</si>
  <si>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</si>
  <si>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</si>
  <si>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</si>
  <si>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</si>
  <si>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</si>
  <si>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</si>
  <si>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Za zhotovitele</t>
  </si>
  <si>
    <t>Za objednatele</t>
  </si>
  <si>
    <t>STAVEBNÍ OBJEKT (SO)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</si>
  <si>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</si>
  <si>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</si>
  <si>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</si>
  <si>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</si>
  <si>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</si>
  <si>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</si>
  <si>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</si>
  <si>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</si>
  <si>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</si>
  <si>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</si>
  <si>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</si>
  <si>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</si>
  <si>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</si>
  <si>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Zemní práce</t>
  </si>
  <si>
    <t>m2</t>
  </si>
  <si>
    <t>y</t>
  </si>
  <si>
    <t>z</t>
  </si>
  <si>
    <t>Celkem za objekt</t>
  </si>
  <si>
    <t>Vedlejší rozpočtové náklady</t>
  </si>
  <si>
    <t>Celkem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</si>
  <si>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</si>
  <si>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</si>
  <si>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</si>
  <si>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</si>
  <si>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</si>
  <si>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</si>
  <si>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</si>
  <si>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122202202R00</t>
  </si>
  <si>
    <t>Odkopávky pro silnice v hor. 3 do 1000 m3</t>
  </si>
  <si>
    <t>m3</t>
  </si>
  <si>
    <t>72,9+21,9</t>
  </si>
  <si>
    <t>122202209R00</t>
  </si>
  <si>
    <t>Příplatek za lepivost - odkop. pro silnice v hor.3</t>
  </si>
  <si>
    <t>162301101R00</t>
  </si>
  <si>
    <t>Vodorovné přemístění výkopku z hor.1-4 do 500 m</t>
  </si>
  <si>
    <t>171101103R00</t>
  </si>
  <si>
    <t>Uložení sypaniny do násypů zhutněných na 100% PS</t>
  </si>
  <si>
    <t>zásyp po vybourané asf.ploše</t>
  </si>
  <si>
    <t>použita zemina z odkopávek pro silnice</t>
  </si>
  <si>
    <t>171201201R00</t>
  </si>
  <si>
    <t>Uložení sypaniny na skl.-sypanina na výšku přes 2m</t>
  </si>
  <si>
    <t>174101101R00</t>
  </si>
  <si>
    <t>Zásyp jam, rýh, šachet se zhutněním</t>
  </si>
  <si>
    <t>181006114R00</t>
  </si>
  <si>
    <t>Rozprostření zemin v rov./sklonu 1:5, tl. do 30 cm</t>
  </si>
  <si>
    <t>181101102R00</t>
  </si>
  <si>
    <t>Úprava pláně v zářezech v hor. 1-4, se zhutněním</t>
  </si>
  <si>
    <t>11</t>
  </si>
  <si>
    <t>Přípravné a přidružené práce</t>
  </si>
  <si>
    <t>112101104R00</t>
  </si>
  <si>
    <t>Kácení stromů listnatých o průměru kmene 70-90 cm</t>
  </si>
  <si>
    <t>kus</t>
  </si>
  <si>
    <t>112201104R00</t>
  </si>
  <si>
    <t>Odstranění pařezů pod úrovní, do průměru 90 cm</t>
  </si>
  <si>
    <t>184201112R00</t>
  </si>
  <si>
    <t>Výsadba stromu při výšce kmene do 2,5 m, v rovině vč. přikotvení</t>
  </si>
  <si>
    <t>184802111R00</t>
  </si>
  <si>
    <t>Chem. odplevelení před založ. postřikem, v rovině</t>
  </si>
  <si>
    <t>3*1</t>
  </si>
  <si>
    <t>184807111R00</t>
  </si>
  <si>
    <t>Ochrana stromu bedněním - zřízení</t>
  </si>
  <si>
    <t>8*4*1,0*2</t>
  </si>
  <si>
    <t>184807112R00</t>
  </si>
  <si>
    <t>Ochrana stromu bedněním - odstranění</t>
  </si>
  <si>
    <t>184816111R00</t>
  </si>
  <si>
    <t>Hnojení sazenic průmysl. hnojivy do 0,25 kg k 1saz</t>
  </si>
  <si>
    <t>184901112R00</t>
  </si>
  <si>
    <t>Osazení kůlů k dřevině s uvázáním, dl. kůlů do 3 m</t>
  </si>
  <si>
    <t>3*3</t>
  </si>
  <si>
    <t>185804311R00</t>
  </si>
  <si>
    <t>Zalití rostlin vodou plochy do 20 m2</t>
  </si>
  <si>
    <t>5*(3*0,1)</t>
  </si>
  <si>
    <t>185851111R00</t>
  </si>
  <si>
    <t>Dovoz vody pro zálivku rostlin do 6 km</t>
  </si>
  <si>
    <t>11-001.nab</t>
  </si>
  <si>
    <t>Strom listnatý výšky 200-350 cm</t>
  </si>
  <si>
    <t>ks</t>
  </si>
  <si>
    <t>dle požadavku odboru životního prostředí:</t>
  </si>
  <si>
    <t>- Fraxinus sp.</t>
  </si>
  <si>
    <t>- Tilia sp.</t>
  </si>
  <si>
    <t>- Prunus sp.</t>
  </si>
  <si>
    <t>- Pyrus sp.</t>
  </si>
  <si>
    <t>/bude upřesněno před zahájením realizace stavby správcem zeleně/</t>
  </si>
  <si>
    <t>11-002.nab</t>
  </si>
  <si>
    <t>Následná péče o náhradní výsadbu</t>
  </si>
  <si>
    <t>kpl</t>
  </si>
  <si>
    <t>Péče o stromy v průběhu 5 let</t>
  </si>
  <si>
    <t>- zálivka 50 l/strom 7x ročně</t>
  </si>
  <si>
    <t>- výchovný řez 1x ročně</t>
  </si>
  <si>
    <t>- nátěr kmenů proti okusu 1x ročně</t>
  </si>
  <si>
    <t>- náhradní výsadba v případě neuchycení stromu</t>
  </si>
  <si>
    <t>3 ks po dobu 5 let:3*5</t>
  </si>
  <si>
    <t>25191155</t>
  </si>
  <si>
    <t>Cererit Z balený po 10 kg</t>
  </si>
  <si>
    <t>t</t>
  </si>
  <si>
    <t>1bal=10kg:0,01</t>
  </si>
  <si>
    <t>25234009.A</t>
  </si>
  <si>
    <t>ROUNDUP KLASIK herbicid totální</t>
  </si>
  <si>
    <t>l</t>
  </si>
  <si>
    <t>0,2l/m2:0,2*3</t>
  </si>
  <si>
    <t>28611220</t>
  </si>
  <si>
    <t>Trubka PVC drenážní flexibilní d 50 mm</t>
  </si>
  <si>
    <t>m</t>
  </si>
  <si>
    <t>pro zálivky:3*0,6</t>
  </si>
  <si>
    <t>60850016</t>
  </si>
  <si>
    <t>Kůl vyvazovací impregnovaný 250 x 8 cm</t>
  </si>
  <si>
    <t>60850030</t>
  </si>
  <si>
    <t>Příčka spojovací ke kůlům impregnovaná 60 x 8 cm</t>
  </si>
  <si>
    <t>998231311R00</t>
  </si>
  <si>
    <t xml:space="preserve">Přesun hmot pro sadovnické a krajin. úpravy do 5km </t>
  </si>
  <si>
    <t>18</t>
  </si>
  <si>
    <t>Povrchové úpravy terénu</t>
  </si>
  <si>
    <t>180402111R00</t>
  </si>
  <si>
    <t>Založení trávníku parkového výsevem v rovině</t>
  </si>
  <si>
    <t>181301101R00</t>
  </si>
  <si>
    <t>Rozprostření ornice, rovina, tl. do 10 cm</t>
  </si>
  <si>
    <t>182001111R00</t>
  </si>
  <si>
    <t>Plošná úprava terénu, nerovnosti do 10 cm v rovině</t>
  </si>
  <si>
    <t>183403153R00</t>
  </si>
  <si>
    <t>Obdělání půdy hrabáním, v rovině</t>
  </si>
  <si>
    <t>185803111R00</t>
  </si>
  <si>
    <t>Ošetření trávníku v rovině</t>
  </si>
  <si>
    <t>185803211R00</t>
  </si>
  <si>
    <t>Uválcování trávníku v rovině</t>
  </si>
  <si>
    <t>00572410</t>
  </si>
  <si>
    <t>Směs travní parková II. mírná zátěž PROFI</t>
  </si>
  <si>
    <t>kg</t>
  </si>
  <si>
    <t>úsek č. 1-první osetí - spotřeba 100g/m2:141*100/1000</t>
  </si>
  <si>
    <t>úsek č. 1-druhé osetí - spotřeba 60g/m2:141*60/1000</t>
  </si>
  <si>
    <t>10364200</t>
  </si>
  <si>
    <t>Zemina se substrátem pro finální terénní úpravy</t>
  </si>
  <si>
    <t>67313112.AR</t>
  </si>
  <si>
    <t>Tkanina jutová JH 211 g/m2 šíře 130 cm zelená</t>
  </si>
  <si>
    <t>3*1,0</t>
  </si>
  <si>
    <t>56</t>
  </si>
  <si>
    <t>Podkladní vrstvy komunikací a zpevněných ploch</t>
  </si>
  <si>
    <t>564831111RT2</t>
  </si>
  <si>
    <t>Podklad ze štěrkodrti po zhutnění tloušťky 10 cm štěrkodrť frakce 0-32 mm</t>
  </si>
  <si>
    <t>567122114R00</t>
  </si>
  <si>
    <t>Podklad z kameniva zpev.cementem KZC-I tl.15 cm</t>
  </si>
  <si>
    <t>568111111R00</t>
  </si>
  <si>
    <t>Zřízení vrstvy z geotextilie skl.do 1:5, š. do 3 m</t>
  </si>
  <si>
    <t>67390529</t>
  </si>
  <si>
    <t>Geotextilie netkaná NETEX S500 - 500 g/m2</t>
  </si>
  <si>
    <t>291,6*1,1</t>
  </si>
  <si>
    <t>59</t>
  </si>
  <si>
    <t>Dlažby a předlažby komunikací</t>
  </si>
  <si>
    <t>596215021R00</t>
  </si>
  <si>
    <t>Kladení zámkové dlažby tl. 6 cm do drtě tl. 4 cm</t>
  </si>
  <si>
    <t>kladecí vrstva+kryt, položka obsahuje kladecí vrstvu ŠD fr. 4-8 mm + zásyp spar spárovacím pískem 0-2 mm</t>
  </si>
  <si>
    <t>dlažba ve specifikaci</t>
  </si>
  <si>
    <t>dlažba 200x200x60, šedá:199,6</t>
  </si>
  <si>
    <t>dlažba SLP 200x100x60 červená:1,6</t>
  </si>
  <si>
    <t>předlažba stáv. ploch-navazující chodník:2</t>
  </si>
  <si>
    <t>596291111R00</t>
  </si>
  <si>
    <t>Řezání zámkové dlažby tl. 60 mm</t>
  </si>
  <si>
    <t>916261111R00</t>
  </si>
  <si>
    <t>Osazení obruby z kostek drobných, s boční opěrou</t>
  </si>
  <si>
    <t>dvojřádek přídlažby:23,6*2</t>
  </si>
  <si>
    <t>917862111R00</t>
  </si>
  <si>
    <t>Osazení obrub.bet. s opěrou,lože z C 12/15</t>
  </si>
  <si>
    <t>silniční obrubník 15/25:15</t>
  </si>
  <si>
    <t>silniční nájezdový 15/15:4,5</t>
  </si>
  <si>
    <t>silniční přechodový 15/15-25 L+P:2+2</t>
  </si>
  <si>
    <t>chodníkový obrubník 10/25:243</t>
  </si>
  <si>
    <t>58380120.A</t>
  </si>
  <si>
    <t>Kostka dlažební drobná 10/12 tř. 1  1t = 4 m2</t>
  </si>
  <si>
    <t>59217421</t>
  </si>
  <si>
    <t>Obrubník chodníkový 100/250/1000 přírodní šedá</t>
  </si>
  <si>
    <t>59217472</t>
  </si>
  <si>
    <t>Obrubník silniční 1000/150/250 šedý</t>
  </si>
  <si>
    <t>59217476</t>
  </si>
  <si>
    <t>Obrubník silniční nájezdový 1000/150/150 šedý</t>
  </si>
  <si>
    <t>59217480</t>
  </si>
  <si>
    <t>Obrubník silniční přechodový L 1000/150/150-250</t>
  </si>
  <si>
    <t>59217481</t>
  </si>
  <si>
    <t>Obrubník silniční přechodový P 1000/150/150-250</t>
  </si>
  <si>
    <t>592451151</t>
  </si>
  <si>
    <t>Dlažba betonová SLP 20x10x6 cm, barva červená náklepová</t>
  </si>
  <si>
    <t>dlažba SLP náklepová 200x100x60, červená:1,6*1,1</t>
  </si>
  <si>
    <t>5924511900</t>
  </si>
  <si>
    <t>Dlažba betonová 20x20x6 cm, barva přírodní šedá</t>
  </si>
  <si>
    <t>199,6*1,05</t>
  </si>
  <si>
    <t>8</t>
  </si>
  <si>
    <t>Trubní vedení</t>
  </si>
  <si>
    <t>899431111R00</t>
  </si>
  <si>
    <t>Výšková úprava do 20 cm,krytu šoupěte, hydrantu</t>
  </si>
  <si>
    <t>9</t>
  </si>
  <si>
    <t>Ostatní konstrukce, bourání</t>
  </si>
  <si>
    <t>113106121R00</t>
  </si>
  <si>
    <t>Rozebrání dlažeb z betonových dlaždic na sucho</t>
  </si>
  <si>
    <t>113107615R00</t>
  </si>
  <si>
    <t>Odstranění podkladu nad 50 m2,DK, ŠD tl.15 cm</t>
  </si>
  <si>
    <t>113107630R00</t>
  </si>
  <si>
    <t>Odstranění podkladu nad 50 m2, tl.30 cm DK</t>
  </si>
  <si>
    <t>113108315R00</t>
  </si>
  <si>
    <t>Odstranění živičné vrstvy do tl.15 cm</t>
  </si>
  <si>
    <t>asf. zpevněná plocha</t>
  </si>
  <si>
    <t>113201111R00</t>
  </si>
  <si>
    <t>Vytrhání obrub chodníkových</t>
  </si>
  <si>
    <t>113202111R00</t>
  </si>
  <si>
    <t>Vytrhání obrub obrubníků silničních</t>
  </si>
  <si>
    <t>113203111R00</t>
  </si>
  <si>
    <t>Vytrhání obrub a krajníků z dlažebních kostek</t>
  </si>
  <si>
    <t>dvojřádek přídlažby:13,2*2</t>
  </si>
  <si>
    <t>919731123R00</t>
  </si>
  <si>
    <t>Zarovnání styčné plochy živičné tl. do 15 cm</t>
  </si>
  <si>
    <t>919735113R00</t>
  </si>
  <si>
    <t>Řezání stávajícího živičného krytu tl. 10 - 15 cm</t>
  </si>
  <si>
    <t>979024441R00</t>
  </si>
  <si>
    <t>Očištění vybour. obrubníků všech loží a výplní</t>
  </si>
  <si>
    <t>979054441R00</t>
  </si>
  <si>
    <t>Očištění vybour. dlaždic s výplní kamen. těženým</t>
  </si>
  <si>
    <t>979071122R00</t>
  </si>
  <si>
    <t>Očištění vybour.kostek drobných s výplní MC/živicí</t>
  </si>
  <si>
    <t>26,4*0,25</t>
  </si>
  <si>
    <t>0</t>
  </si>
  <si>
    <t>9-R.01</t>
  </si>
  <si>
    <t>Paleta EUR 120x80 nebroušená nosnost max 1,5 t</t>
  </si>
  <si>
    <t>91</t>
  </si>
  <si>
    <t>Doplňující práce na komunikaci</t>
  </si>
  <si>
    <t>914001121R00</t>
  </si>
  <si>
    <t>Osaz.sloupku dopr.značky vč. bet.základu+Al patka</t>
  </si>
  <si>
    <t>914001125R00</t>
  </si>
  <si>
    <t>Osazení svislé dopr.značky na sloupek nebo konzolu</t>
  </si>
  <si>
    <t>966006132R00</t>
  </si>
  <si>
    <t>Odstranění doprav.značek - betonová patka</t>
  </si>
  <si>
    <t>966006211R00</t>
  </si>
  <si>
    <t>Odstranění doprav. značky ze sloupů nebo konzolí</t>
  </si>
  <si>
    <t>91-R.01</t>
  </si>
  <si>
    <t>Návrh DZ vč. vyřízení povolení</t>
  </si>
  <si>
    <t>91-R.02</t>
  </si>
  <si>
    <t>Montáž a demontáž dočasného DZ vč. dopravy</t>
  </si>
  <si>
    <t>91-R.03</t>
  </si>
  <si>
    <t>Pronájem dočasného DZ</t>
  </si>
  <si>
    <t>den</t>
  </si>
  <si>
    <t>91-R.04</t>
  </si>
  <si>
    <t>Vytyčení sítí</t>
  </si>
  <si>
    <t>91-R.05</t>
  </si>
  <si>
    <t>Vytyčení stavby a geodetické práce</t>
  </si>
  <si>
    <t>91-R.06</t>
  </si>
  <si>
    <t>Zátěžové zkoušky na pláni</t>
  </si>
  <si>
    <t>99</t>
  </si>
  <si>
    <t>Staveništní přesun hmot</t>
  </si>
  <si>
    <t>998223011R00</t>
  </si>
  <si>
    <t xml:space="preserve">Přesun hmot, pozemní komunikace, kryt dlážděný </t>
  </si>
  <si>
    <t>999</t>
  </si>
  <si>
    <t>Poplatky za skládky</t>
  </si>
  <si>
    <t>979990001R00</t>
  </si>
  <si>
    <t>Poplatek za skládku stavební suti</t>
  </si>
  <si>
    <t>materiál z podkladu, ostatní materiál</t>
  </si>
  <si>
    <t>1,551+29,865</t>
  </si>
  <si>
    <t>979990103R00</t>
  </si>
  <si>
    <t>Poplatek za skládku suti - beton</t>
  </si>
  <si>
    <t>určeno k recyklaci</t>
  </si>
  <si>
    <t>0,6486+2,668+3,51</t>
  </si>
  <si>
    <t>979990112R00</t>
  </si>
  <si>
    <t>Poplatek za skládku suti - obalovaný asfalt</t>
  </si>
  <si>
    <t>D96</t>
  </si>
  <si>
    <t>Přesuny suti a vybouraných hmot</t>
  </si>
  <si>
    <t>979082213R00</t>
  </si>
  <si>
    <t>Odvoz suti a vybour. hmot na skládku do 1 km</t>
  </si>
  <si>
    <t>979082219R00</t>
  </si>
  <si>
    <t>Příplatek za dopravu suti po suchu za další 1 km</t>
  </si>
  <si>
    <t>Skládka Lutopecny:(6,8266+13,2+131,665)*4</t>
  </si>
  <si>
    <t>Skládka Nětčice:31,416*12</t>
  </si>
  <si>
    <t>979087212R00</t>
  </si>
  <si>
    <t>Nakládání suti na dopravní prostředky</t>
  </si>
  <si>
    <t>0,6486+1,551+29,865+13,2+3,51</t>
  </si>
  <si>
    <t>zemina:131,665</t>
  </si>
  <si>
    <t>Ztížené výrobní podmínky</t>
  </si>
  <si>
    <t>101</t>
  </si>
  <si>
    <t>Chodník CH1</t>
  </si>
  <si>
    <t>101 Chodník CH1</t>
  </si>
  <si>
    <t>Město Kroměříž</t>
  </si>
  <si>
    <t>Velké náměstí 115/1</t>
  </si>
  <si>
    <t>00287351</t>
  </si>
  <si>
    <t>20-362 Chodník na ulici Moravská, Kroměříž</t>
  </si>
  <si>
    <t>767 01 Kroměříž</t>
  </si>
  <si>
    <t>STAVBA</t>
  </si>
  <si>
    <t>Chodník na ulici Moravská, Kroměříž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</si>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</sst>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0"/>
  </numFmts>
  <fonts count="3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8"/>
      <color indexed="9"/>
      <name val="Arial CE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b/>
      <sz val="9"/>
      <name val="Arial CE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8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0" fillId="0" borderId="14" xfId="0" applyNumberFormat="1" applyBorder="1" applyAlignment="1">
      <alignment horizontal="right" vertical="center"/>
    </xf>
    <xf numFmtId="4" fontId="7" fillId="3" borderId="0" xfId="0" applyNumberFormat="1" applyFont="1" applyFill="1" applyAlignment="1">
      <alignment vertical="center"/>
    </xf>
    <xf numFmtId="0" fontId="2" fillId="0" borderId="0" xfId="0" applyFont="1" applyAlignment="1">
      <alignment horizontal="center"/>
    </xf>
    <xf numFmtId="4" fontId="0" fillId="0" borderId="0" xfId="0" applyNumberForma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" xfId="0" applyNumberFormat="1" applyFont="1" applyFill="1" applyBorder="1" applyAlignment="1">
      <alignment horizontal="right" vertical="center"/>
    </xf>
    <xf numFmtId="3" fontId="4" fillId="4" borderId="15" xfId="0" applyNumberFormat="1" applyFont="1" applyFill="1" applyBorder="1" applyAlignment="1">
      <alignment horizontal="right" vertical="center"/>
    </xf>
    <xf numFmtId="3" fontId="4" fillId="4" borderId="1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7" xfId="0" applyBorder="1"/>
    <xf numFmtId="0" fontId="6" fillId="0" borderId="0" xfId="1" applyFont="1" applyAlignment="1">
      <alignment horizontal="left"/>
    </xf>
    <xf numFmtId="0" fontId="10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0" fillId="3" borderId="20" xfId="1" applyFill="1" applyBorder="1" applyAlignment="1">
      <alignment horizontal="left"/>
    </xf>
    <xf numFmtId="0" fontId="10" fillId="3" borderId="21" xfId="1" applyFill="1" applyBorder="1" applyAlignment="1">
      <alignment horizontal="center"/>
    </xf>
    <xf numFmtId="0" fontId="13" fillId="3" borderId="21" xfId="1" applyFont="1" applyFill="1" applyBorder="1"/>
    <xf numFmtId="49" fontId="10" fillId="3" borderId="22" xfId="1" applyNumberFormat="1" applyFill="1" applyBorder="1"/>
    <xf numFmtId="0" fontId="10" fillId="3" borderId="21" xfId="1" applyFill="1" applyBorder="1" applyAlignment="1">
      <alignment horizontal="right"/>
    </xf>
    <xf numFmtId="0" fontId="10" fillId="3" borderId="21" xfId="1" applyFill="1" applyBorder="1"/>
    <xf numFmtId="0" fontId="10" fillId="3" borderId="23" xfId="1" applyFill="1" applyBorder="1"/>
    <xf numFmtId="49" fontId="10" fillId="3" borderId="24" xfId="1" applyNumberFormat="1" applyFill="1" applyBorder="1" applyAlignment="1">
      <alignment horizontal="left"/>
    </xf>
    <xf numFmtId="0" fontId="10" fillId="3" borderId="25" xfId="1" applyFill="1" applyBorder="1" applyAlignment="1">
      <alignment horizontal="center"/>
    </xf>
    <xf numFmtId="0" fontId="13" fillId="3" borderId="25" xfId="1" applyFont="1" applyFill="1" applyBorder="1"/>
    <xf numFmtId="49" fontId="10" fillId="3" borderId="26" xfId="1" applyNumberFormat="1" applyFill="1" applyBorder="1"/>
    <xf numFmtId="0" fontId="10" fillId="3" borderId="25" xfId="1" applyFill="1" applyBorder="1" applyAlignment="1">
      <alignment horizontal="right"/>
    </xf>
    <xf numFmtId="0" fontId="10" fillId="3" borderId="25" xfId="1" applyFill="1" applyBorder="1"/>
    <xf numFmtId="0" fontId="10" fillId="3" borderId="27" xfId="1" applyFill="1" applyBorder="1"/>
    <xf numFmtId="0" fontId="3" fillId="0" borderId="0" xfId="1" applyFont="1"/>
    <xf numFmtId="0" fontId="10" fillId="0" borderId="0" xfId="1" applyAlignment="1">
      <alignment horizontal="right"/>
    </xf>
    <xf numFmtId="49" fontId="14" fillId="3" borderId="16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6" xfId="1" applyFont="1" applyFill="1" applyBorder="1" applyAlignment="1">
      <alignment horizontal="center" wrapText="1"/>
    </xf>
    <xf numFmtId="0" fontId="10" fillId="3" borderId="16" xfId="1" applyFill="1" applyBorder="1" applyAlignment="1">
      <alignment wrapText="1" shrinkToFit="1"/>
    </xf>
    <xf numFmtId="0" fontId="10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7" fillId="2" borderId="7" xfId="1" applyNumberFormat="1" applyFont="1" applyFill="1" applyBorder="1" applyAlignment="1">
      <alignment horizontal="left"/>
    </xf>
    <xf numFmtId="0" fontId="7" fillId="2" borderId="7" xfId="1" applyFont="1" applyFill="1" applyBorder="1"/>
    <xf numFmtId="0" fontId="10" fillId="2" borderId="7" xfId="1" applyFill="1" applyBorder="1" applyAlignment="1">
      <alignment horizontal="center"/>
    </xf>
    <xf numFmtId="0" fontId="10" fillId="2" borderId="7" xfId="1" applyFill="1" applyBorder="1" applyAlignment="1">
      <alignment horizontal="right"/>
    </xf>
    <xf numFmtId="0" fontId="10" fillId="2" borderId="5" xfId="1" applyFill="1" applyBorder="1"/>
    <xf numFmtId="0" fontId="10" fillId="2" borderId="6" xfId="1" applyFill="1" applyBorder="1"/>
    <xf numFmtId="0" fontId="10" fillId="2" borderId="8" xfId="1" applyFill="1" applyBorder="1"/>
    <xf numFmtId="0" fontId="16" fillId="0" borderId="0" xfId="1" applyFont="1"/>
    <xf numFmtId="0" fontId="17" fillId="0" borderId="17" xfId="1" applyFont="1" applyBorder="1" applyAlignment="1">
      <alignment horizontal="center" vertical="top"/>
    </xf>
    <xf numFmtId="49" fontId="18" fillId="0" borderId="17" xfId="1" applyNumberFormat="1" applyFont="1" applyBorder="1" applyAlignment="1">
      <alignment horizontal="left" vertical="top" shrinkToFit="1"/>
    </xf>
    <xf numFmtId="0" fontId="18" fillId="0" borderId="17" xfId="1" applyFont="1" applyBorder="1" applyAlignment="1">
      <alignment vertical="top" wrapText="1"/>
    </xf>
    <xf numFmtId="49" fontId="19" fillId="0" borderId="17" xfId="1" applyNumberFormat="1" applyFont="1" applyBorder="1" applyAlignment="1">
      <alignment horizontal="center" shrinkToFit="1"/>
    </xf>
    <xf numFmtId="4" fontId="18" fillId="0" borderId="17" xfId="1" applyNumberFormat="1" applyFont="1" applyBorder="1" applyAlignment="1">
      <alignment horizontal="right" shrinkToFit="1"/>
    </xf>
    <xf numFmtId="4" fontId="19" fillId="0" borderId="17" xfId="1" applyNumberFormat="1" applyFont="1" applyBorder="1" applyAlignment="1" applyProtection="1">
      <alignment horizontal="right"/>
      <protection locked="0"/>
    </xf>
    <xf numFmtId="4" fontId="19" fillId="0" borderId="17" xfId="1" applyNumberFormat="1" applyFont="1" applyBorder="1"/>
    <xf numFmtId="165" fontId="17" fillId="0" borderId="17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3" fillId="0" borderId="18" xfId="1" applyFont="1" applyBorder="1" applyAlignment="1">
      <alignment horizontal="center"/>
    </xf>
    <xf numFmtId="49" fontId="3" fillId="0" borderId="18" xfId="1" applyNumberFormat="1" applyFont="1" applyBorder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4" fontId="10" fillId="0" borderId="5" xfId="1" applyNumberFormat="1" applyBorder="1"/>
    <xf numFmtId="0" fontId="23" fillId="0" borderId="0" xfId="1" applyFont="1" applyAlignment="1">
      <alignment wrapText="1"/>
    </xf>
    <xf numFmtId="49" fontId="24" fillId="5" borderId="28" xfId="1" applyNumberFormat="1" applyFont="1" applyFill="1" applyBorder="1" applyAlignment="1">
      <alignment horizontal="left" wrapText="1"/>
    </xf>
    <xf numFmtId="49" fontId="25" fillId="0" borderId="29" xfId="0" applyNumberFormat="1" applyFont="1" applyBorder="1" applyAlignment="1">
      <alignment horizontal="left" wrapText="1"/>
    </xf>
    <xf numFmtId="4" fontId="24" fillId="5" borderId="30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10" fillId="0" borderId="4" xfId="1" applyBorder="1"/>
    <xf numFmtId="0" fontId="26" fillId="0" borderId="0" xfId="1" applyFont="1" applyAlignment="1">
      <alignment wrapText="1"/>
    </xf>
    <xf numFmtId="0" fontId="20" fillId="0" borderId="0" xfId="1" applyFont="1" applyAlignment="1">
      <alignment wrapText="1"/>
    </xf>
    <xf numFmtId="0" fontId="27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10" fillId="3" borderId="2" xfId="1" applyFill="1" applyBorder="1" applyAlignment="1">
      <alignment horizontal="center"/>
    </xf>
    <xf numFmtId="4" fontId="10" fillId="3" borderId="2" xfId="1" applyNumberFormat="1" applyFill="1" applyBorder="1" applyAlignment="1">
      <alignment horizontal="right"/>
    </xf>
    <xf numFmtId="3" fontId="7" fillId="3" borderId="3" xfId="1" applyNumberFormat="1" applyFont="1" applyFill="1" applyBorder="1"/>
    <xf numFmtId="0" fontId="10" fillId="3" borderId="1" xfId="1" applyFill="1" applyBorder="1"/>
    <xf numFmtId="4" fontId="7" fillId="3" borderId="3" xfId="1" applyNumberFormat="1" applyFont="1" applyFill="1" applyBorder="1"/>
    <xf numFmtId="0" fontId="10" fillId="3" borderId="2" xfId="1" applyFill="1" applyBorder="1"/>
    <xf numFmtId="4" fontId="10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8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10" fillId="2" borderId="2" xfId="1" applyFill="1" applyBorder="1" applyAlignment="1">
      <alignment horizontal="center"/>
    </xf>
    <xf numFmtId="4" fontId="10" fillId="2" borderId="2" xfId="1" applyNumberFormat="1" applyFill="1" applyBorder="1" applyAlignment="1">
      <alignment horizontal="right"/>
    </xf>
    <xf numFmtId="3" fontId="7" fillId="2" borderId="3" xfId="1" applyNumberFormat="1" applyFont="1" applyFill="1" applyBorder="1"/>
    <xf numFmtId="0" fontId="10" fillId="2" borderId="2" xfId="1" applyFill="1" applyBorder="1"/>
    <xf numFmtId="4" fontId="7" fillId="2" borderId="3" xfId="1" applyNumberFormat="1" applyFont="1" applyFill="1" applyBorder="1"/>
    <xf numFmtId="3" fontId="10" fillId="0" borderId="0" xfId="1" applyNumberFormat="1"/>
    <xf numFmtId="0" fontId="7" fillId="0" borderId="0" xfId="1" applyFont="1"/>
    <xf numFmtId="49" fontId="14" fillId="6" borderId="6" xfId="1" applyNumberFormat="1" applyFont="1" applyFill="1" applyBorder="1"/>
    <xf numFmtId="0" fontId="14" fillId="6" borderId="7" xfId="1" applyFont="1" applyFill="1" applyBorder="1" applyAlignment="1">
      <alignment horizontal="center"/>
    </xf>
    <xf numFmtId="0" fontId="29" fillId="6" borderId="7" xfId="1" applyFont="1" applyFill="1" applyBorder="1" applyAlignment="1">
      <alignment horizontal="center"/>
    </xf>
    <xf numFmtId="0" fontId="14" fillId="6" borderId="8" xfId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49" fontId="7" fillId="0" borderId="2" xfId="1" applyNumberFormat="1" applyFont="1" applyBorder="1" applyAlignment="1">
      <alignment horizontal="left"/>
    </xf>
    <xf numFmtId="0" fontId="1" fillId="0" borderId="2" xfId="1" applyFont="1" applyBorder="1"/>
    <xf numFmtId="0" fontId="10" fillId="0" borderId="2" xfId="1" applyBorder="1" applyAlignment="1">
      <alignment horizontal="center"/>
    </xf>
    <xf numFmtId="0" fontId="10" fillId="0" borderId="2" xfId="1" applyBorder="1" applyAlignment="1">
      <alignment horizontal="right"/>
    </xf>
    <xf numFmtId="3" fontId="10" fillId="0" borderId="3" xfId="1" applyNumberFormat="1" applyBorder="1"/>
    <xf numFmtId="0" fontId="10" fillId="2" borderId="31" xfId="1" applyFill="1" applyBorder="1" applyAlignment="1">
      <alignment horizontal="center"/>
    </xf>
    <xf numFmtId="49" fontId="13" fillId="2" borderId="32" xfId="1" applyNumberFormat="1" applyFont="1" applyFill="1" applyBorder="1" applyAlignment="1">
      <alignment horizontal="left"/>
    </xf>
    <xf numFmtId="0" fontId="13" fillId="2" borderId="32" xfId="1" applyFont="1" applyFill="1" applyBorder="1"/>
    <xf numFmtId="0" fontId="10" fillId="2" borderId="32" xfId="1" applyFill="1" applyBorder="1" applyAlignment="1">
      <alignment horizontal="center"/>
    </xf>
    <xf numFmtId="4" fontId="10" fillId="2" borderId="32" xfId="1" applyNumberFormat="1" applyFill="1" applyBorder="1" applyAlignment="1">
      <alignment horizontal="right"/>
    </xf>
    <xf numFmtId="3" fontId="7" fillId="2" borderId="19" xfId="1" applyNumberFormat="1" applyFont="1" applyFill="1" applyBorder="1"/>
    <xf numFmtId="0" fontId="30" fillId="0" borderId="0" xfId="1" applyFont="1"/>
    <xf numFmtId="0" fontId="31" fillId="0" borderId="0" xfId="1" applyFont="1"/>
    <xf numFmtId="3" fontId="31" fillId="0" borderId="0" xfId="1" applyNumberFormat="1" applyFont="1" applyAlignment="1">
      <alignment horizontal="right"/>
    </xf>
    <xf numFmtId="4" fontId="31" fillId="0" borderId="0" xfId="1" applyNumberFormat="1" applyFont="1"/>
    <xf numFmtId="0" fontId="7" fillId="0" borderId="4" xfId="1" applyFont="1" applyBorder="1" applyAlignment="1">
      <alignment horizontal="center"/>
    </xf>
    <xf numFmtId="49" fontId="7" fillId="0" borderId="0" xfId="1" applyNumberFormat="1" applyFont="1" applyAlignment="1">
      <alignment horizontal="left"/>
    </xf>
    <xf numFmtId="0" fontId="1" fillId="0" borderId="0" xfId="1" applyFont="1"/>
    <xf numFmtId="0" fontId="10" fillId="0" borderId="0" xfId="1" applyAlignment="1">
      <alignment horizontal="center"/>
    </xf>
  </cellXfs>
  <cellStyles count="2">
    <cellStyle name="Normální" xfId="0" builtinId="0"/>
    <cellStyle name="normální_POL.XLS" xfId="1" xr:uid="{29999C15-4EA6-48A0-B8C3-F9A63DB41F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RTS\BUILDpower\MSOffice\RK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tavba"/>
      <sheetName val="Objekt"/>
      <sheetName val="List1"/>
    </sheetNames>
    <sheetDataSet>
      <sheetData sheetId="0" refreshError="1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1BEDF-7F96-4A79-A4E1-C1055DA12292}">
  <sheetPr codeName="List5112"/>
  <dimension ref="B1:N41"/>
  <sheetViews>
    <sheetView showGridLines="0" zoomScaleNormal="75" zoomScaleSheetLayoutView="75" workbookViewId="0">
      <selection activeCell="C2" sqref="C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  <col min="257" max="257" width="0.5703125" customWidth="1"/>
    <col min="258" max="258" width="7.140625" customWidth="1"/>
    <col min="260" max="260" width="19.7109375" customWidth="1"/>
    <col min="261" max="261" width="7" customWidth="1"/>
    <col min="262" max="262" width="16.7109375" customWidth="1"/>
    <col min="263" max="264" width="11" customWidth="1"/>
    <col min="265" max="265" width="12.85546875" customWidth="1"/>
    <col min="266" max="270" width="10.7109375" customWidth="1"/>
    <col min="513" max="513" width="0.5703125" customWidth="1"/>
    <col min="514" max="514" width="7.140625" customWidth="1"/>
    <col min="516" max="516" width="19.7109375" customWidth="1"/>
    <col min="517" max="517" width="7" customWidth="1"/>
    <col min="518" max="518" width="16.7109375" customWidth="1"/>
    <col min="519" max="520" width="11" customWidth="1"/>
    <col min="521" max="521" width="12.85546875" customWidth="1"/>
    <col min="522" max="526" width="10.7109375" customWidth="1"/>
    <col min="769" max="769" width="0.5703125" customWidth="1"/>
    <col min="770" max="770" width="7.140625" customWidth="1"/>
    <col min="772" max="772" width="19.7109375" customWidth="1"/>
    <col min="773" max="773" width="7" customWidth="1"/>
    <col min="774" max="774" width="16.7109375" customWidth="1"/>
    <col min="775" max="776" width="11" customWidth="1"/>
    <col min="777" max="777" width="12.85546875" customWidth="1"/>
    <col min="778" max="782" width="10.7109375" customWidth="1"/>
    <col min="1025" max="1025" width="0.5703125" customWidth="1"/>
    <col min="1026" max="1026" width="7.140625" customWidth="1"/>
    <col min="1028" max="1028" width="19.7109375" customWidth="1"/>
    <col min="1029" max="1029" width="7" customWidth="1"/>
    <col min="1030" max="1030" width="16.7109375" customWidth="1"/>
    <col min="1031" max="1032" width="11" customWidth="1"/>
    <col min="1033" max="1033" width="12.85546875" customWidth="1"/>
    <col min="1034" max="1038" width="10.7109375" customWidth="1"/>
    <col min="1281" max="1281" width="0.5703125" customWidth="1"/>
    <col min="1282" max="1282" width="7.140625" customWidth="1"/>
    <col min="1284" max="1284" width="19.7109375" customWidth="1"/>
    <col min="1285" max="1285" width="7" customWidth="1"/>
    <col min="1286" max="1286" width="16.7109375" customWidth="1"/>
    <col min="1287" max="1288" width="11" customWidth="1"/>
    <col min="1289" max="1289" width="12.85546875" customWidth="1"/>
    <col min="1290" max="1294" width="10.7109375" customWidth="1"/>
    <col min="1537" max="1537" width="0.5703125" customWidth="1"/>
    <col min="1538" max="1538" width="7.140625" customWidth="1"/>
    <col min="1540" max="1540" width="19.7109375" customWidth="1"/>
    <col min="1541" max="1541" width="7" customWidth="1"/>
    <col min="1542" max="1542" width="16.7109375" customWidth="1"/>
    <col min="1543" max="1544" width="11" customWidth="1"/>
    <col min="1545" max="1545" width="12.85546875" customWidth="1"/>
    <col min="1546" max="1550" width="10.7109375" customWidth="1"/>
    <col min="1793" max="1793" width="0.5703125" customWidth="1"/>
    <col min="1794" max="1794" width="7.140625" customWidth="1"/>
    <col min="1796" max="1796" width="19.7109375" customWidth="1"/>
    <col min="1797" max="1797" width="7" customWidth="1"/>
    <col min="1798" max="1798" width="16.7109375" customWidth="1"/>
    <col min="1799" max="1800" width="11" customWidth="1"/>
    <col min="1801" max="1801" width="12.85546875" customWidth="1"/>
    <col min="1802" max="1806" width="10.7109375" customWidth="1"/>
    <col min="2049" max="2049" width="0.5703125" customWidth="1"/>
    <col min="2050" max="2050" width="7.140625" customWidth="1"/>
    <col min="2052" max="2052" width="19.7109375" customWidth="1"/>
    <col min="2053" max="2053" width="7" customWidth="1"/>
    <col min="2054" max="2054" width="16.7109375" customWidth="1"/>
    <col min="2055" max="2056" width="11" customWidth="1"/>
    <col min="2057" max="2057" width="12.85546875" customWidth="1"/>
    <col min="2058" max="2062" width="10.7109375" customWidth="1"/>
    <col min="2305" max="2305" width="0.5703125" customWidth="1"/>
    <col min="2306" max="2306" width="7.140625" customWidth="1"/>
    <col min="2308" max="2308" width="19.7109375" customWidth="1"/>
    <col min="2309" max="2309" width="7" customWidth="1"/>
    <col min="2310" max="2310" width="16.7109375" customWidth="1"/>
    <col min="2311" max="2312" width="11" customWidth="1"/>
    <col min="2313" max="2313" width="12.85546875" customWidth="1"/>
    <col min="2314" max="2318" width="10.7109375" customWidth="1"/>
    <col min="2561" max="2561" width="0.5703125" customWidth="1"/>
    <col min="2562" max="2562" width="7.140625" customWidth="1"/>
    <col min="2564" max="2564" width="19.7109375" customWidth="1"/>
    <col min="2565" max="2565" width="7" customWidth="1"/>
    <col min="2566" max="2566" width="16.7109375" customWidth="1"/>
    <col min="2567" max="2568" width="11" customWidth="1"/>
    <col min="2569" max="2569" width="12.85546875" customWidth="1"/>
    <col min="2570" max="2574" width="10.7109375" customWidth="1"/>
    <col min="2817" max="2817" width="0.5703125" customWidth="1"/>
    <col min="2818" max="2818" width="7.140625" customWidth="1"/>
    <col min="2820" max="2820" width="19.7109375" customWidth="1"/>
    <col min="2821" max="2821" width="7" customWidth="1"/>
    <col min="2822" max="2822" width="16.7109375" customWidth="1"/>
    <col min="2823" max="2824" width="11" customWidth="1"/>
    <col min="2825" max="2825" width="12.85546875" customWidth="1"/>
    <col min="2826" max="2830" width="10.7109375" customWidth="1"/>
    <col min="3073" max="3073" width="0.5703125" customWidth="1"/>
    <col min="3074" max="3074" width="7.140625" customWidth="1"/>
    <col min="3076" max="3076" width="19.7109375" customWidth="1"/>
    <col min="3077" max="3077" width="7" customWidth="1"/>
    <col min="3078" max="3078" width="16.7109375" customWidth="1"/>
    <col min="3079" max="3080" width="11" customWidth="1"/>
    <col min="3081" max="3081" width="12.85546875" customWidth="1"/>
    <col min="3082" max="3086" width="10.7109375" customWidth="1"/>
    <col min="3329" max="3329" width="0.5703125" customWidth="1"/>
    <col min="3330" max="3330" width="7.140625" customWidth="1"/>
    <col min="3332" max="3332" width="19.7109375" customWidth="1"/>
    <col min="3333" max="3333" width="7" customWidth="1"/>
    <col min="3334" max="3334" width="16.7109375" customWidth="1"/>
    <col min="3335" max="3336" width="11" customWidth="1"/>
    <col min="3337" max="3337" width="12.85546875" customWidth="1"/>
    <col min="3338" max="3342" width="10.7109375" customWidth="1"/>
    <col min="3585" max="3585" width="0.5703125" customWidth="1"/>
    <col min="3586" max="3586" width="7.140625" customWidth="1"/>
    <col min="3588" max="3588" width="19.7109375" customWidth="1"/>
    <col min="3589" max="3589" width="7" customWidth="1"/>
    <col min="3590" max="3590" width="16.7109375" customWidth="1"/>
    <col min="3591" max="3592" width="11" customWidth="1"/>
    <col min="3593" max="3593" width="12.85546875" customWidth="1"/>
    <col min="3594" max="3598" width="10.7109375" customWidth="1"/>
    <col min="3841" max="3841" width="0.5703125" customWidth="1"/>
    <col min="3842" max="3842" width="7.140625" customWidth="1"/>
    <col min="3844" max="3844" width="19.7109375" customWidth="1"/>
    <col min="3845" max="3845" width="7" customWidth="1"/>
    <col min="3846" max="3846" width="16.7109375" customWidth="1"/>
    <col min="3847" max="3848" width="11" customWidth="1"/>
    <col min="3849" max="3849" width="12.85546875" customWidth="1"/>
    <col min="3850" max="3854" width="10.7109375" customWidth="1"/>
    <col min="4097" max="4097" width="0.5703125" customWidth="1"/>
    <col min="4098" max="4098" width="7.140625" customWidth="1"/>
    <col min="4100" max="4100" width="19.7109375" customWidth="1"/>
    <col min="4101" max="4101" width="7" customWidth="1"/>
    <col min="4102" max="4102" width="16.7109375" customWidth="1"/>
    <col min="4103" max="4104" width="11" customWidth="1"/>
    <col min="4105" max="4105" width="12.85546875" customWidth="1"/>
    <col min="4106" max="4110" width="10.7109375" customWidth="1"/>
    <col min="4353" max="4353" width="0.5703125" customWidth="1"/>
    <col min="4354" max="4354" width="7.140625" customWidth="1"/>
    <col min="4356" max="4356" width="19.7109375" customWidth="1"/>
    <col min="4357" max="4357" width="7" customWidth="1"/>
    <col min="4358" max="4358" width="16.7109375" customWidth="1"/>
    <col min="4359" max="4360" width="11" customWidth="1"/>
    <col min="4361" max="4361" width="12.85546875" customWidth="1"/>
    <col min="4362" max="4366" width="10.7109375" customWidth="1"/>
    <col min="4609" max="4609" width="0.5703125" customWidth="1"/>
    <col min="4610" max="4610" width="7.140625" customWidth="1"/>
    <col min="4612" max="4612" width="19.7109375" customWidth="1"/>
    <col min="4613" max="4613" width="7" customWidth="1"/>
    <col min="4614" max="4614" width="16.7109375" customWidth="1"/>
    <col min="4615" max="4616" width="11" customWidth="1"/>
    <col min="4617" max="4617" width="12.85546875" customWidth="1"/>
    <col min="4618" max="4622" width="10.7109375" customWidth="1"/>
    <col min="4865" max="4865" width="0.5703125" customWidth="1"/>
    <col min="4866" max="4866" width="7.140625" customWidth="1"/>
    <col min="4868" max="4868" width="19.7109375" customWidth="1"/>
    <col min="4869" max="4869" width="7" customWidth="1"/>
    <col min="4870" max="4870" width="16.7109375" customWidth="1"/>
    <col min="4871" max="4872" width="11" customWidth="1"/>
    <col min="4873" max="4873" width="12.85546875" customWidth="1"/>
    <col min="4874" max="4878" width="10.7109375" customWidth="1"/>
    <col min="5121" max="5121" width="0.5703125" customWidth="1"/>
    <col min="5122" max="5122" width="7.140625" customWidth="1"/>
    <col min="5124" max="5124" width="19.7109375" customWidth="1"/>
    <col min="5125" max="5125" width="7" customWidth="1"/>
    <col min="5126" max="5126" width="16.7109375" customWidth="1"/>
    <col min="5127" max="5128" width="11" customWidth="1"/>
    <col min="5129" max="5129" width="12.85546875" customWidth="1"/>
    <col min="5130" max="5134" width="10.7109375" customWidth="1"/>
    <col min="5377" max="5377" width="0.5703125" customWidth="1"/>
    <col min="5378" max="5378" width="7.140625" customWidth="1"/>
    <col min="5380" max="5380" width="19.7109375" customWidth="1"/>
    <col min="5381" max="5381" width="7" customWidth="1"/>
    <col min="5382" max="5382" width="16.7109375" customWidth="1"/>
    <col min="5383" max="5384" width="11" customWidth="1"/>
    <col min="5385" max="5385" width="12.85546875" customWidth="1"/>
    <col min="5386" max="5390" width="10.7109375" customWidth="1"/>
    <col min="5633" max="5633" width="0.5703125" customWidth="1"/>
    <col min="5634" max="5634" width="7.140625" customWidth="1"/>
    <col min="5636" max="5636" width="19.7109375" customWidth="1"/>
    <col min="5637" max="5637" width="7" customWidth="1"/>
    <col min="5638" max="5638" width="16.7109375" customWidth="1"/>
    <col min="5639" max="5640" width="11" customWidth="1"/>
    <col min="5641" max="5641" width="12.85546875" customWidth="1"/>
    <col min="5642" max="5646" width="10.7109375" customWidth="1"/>
    <col min="5889" max="5889" width="0.5703125" customWidth="1"/>
    <col min="5890" max="5890" width="7.140625" customWidth="1"/>
    <col min="5892" max="5892" width="19.7109375" customWidth="1"/>
    <col min="5893" max="5893" width="7" customWidth="1"/>
    <col min="5894" max="5894" width="16.7109375" customWidth="1"/>
    <col min="5895" max="5896" width="11" customWidth="1"/>
    <col min="5897" max="5897" width="12.85546875" customWidth="1"/>
    <col min="5898" max="5902" width="10.7109375" customWidth="1"/>
    <col min="6145" max="6145" width="0.5703125" customWidth="1"/>
    <col min="6146" max="6146" width="7.140625" customWidth="1"/>
    <col min="6148" max="6148" width="19.7109375" customWidth="1"/>
    <col min="6149" max="6149" width="7" customWidth="1"/>
    <col min="6150" max="6150" width="16.7109375" customWidth="1"/>
    <col min="6151" max="6152" width="11" customWidth="1"/>
    <col min="6153" max="6153" width="12.85546875" customWidth="1"/>
    <col min="6154" max="6158" width="10.7109375" customWidth="1"/>
    <col min="6401" max="6401" width="0.5703125" customWidth="1"/>
    <col min="6402" max="6402" width="7.140625" customWidth="1"/>
    <col min="6404" max="6404" width="19.7109375" customWidth="1"/>
    <col min="6405" max="6405" width="7" customWidth="1"/>
    <col min="6406" max="6406" width="16.7109375" customWidth="1"/>
    <col min="6407" max="6408" width="11" customWidth="1"/>
    <col min="6409" max="6409" width="12.85546875" customWidth="1"/>
    <col min="6410" max="6414" width="10.7109375" customWidth="1"/>
    <col min="6657" max="6657" width="0.5703125" customWidth="1"/>
    <col min="6658" max="6658" width="7.140625" customWidth="1"/>
    <col min="6660" max="6660" width="19.7109375" customWidth="1"/>
    <col min="6661" max="6661" width="7" customWidth="1"/>
    <col min="6662" max="6662" width="16.7109375" customWidth="1"/>
    <col min="6663" max="6664" width="11" customWidth="1"/>
    <col min="6665" max="6665" width="12.85546875" customWidth="1"/>
    <col min="6666" max="6670" width="10.7109375" customWidth="1"/>
    <col min="6913" max="6913" width="0.5703125" customWidth="1"/>
    <col min="6914" max="6914" width="7.140625" customWidth="1"/>
    <col min="6916" max="6916" width="19.7109375" customWidth="1"/>
    <col min="6917" max="6917" width="7" customWidth="1"/>
    <col min="6918" max="6918" width="16.7109375" customWidth="1"/>
    <col min="6919" max="6920" width="11" customWidth="1"/>
    <col min="6921" max="6921" width="12.85546875" customWidth="1"/>
    <col min="6922" max="6926" width="10.7109375" customWidth="1"/>
    <col min="7169" max="7169" width="0.5703125" customWidth="1"/>
    <col min="7170" max="7170" width="7.140625" customWidth="1"/>
    <col min="7172" max="7172" width="19.7109375" customWidth="1"/>
    <col min="7173" max="7173" width="7" customWidth="1"/>
    <col min="7174" max="7174" width="16.7109375" customWidth="1"/>
    <col min="7175" max="7176" width="11" customWidth="1"/>
    <col min="7177" max="7177" width="12.85546875" customWidth="1"/>
    <col min="7178" max="7182" width="10.7109375" customWidth="1"/>
    <col min="7425" max="7425" width="0.5703125" customWidth="1"/>
    <col min="7426" max="7426" width="7.140625" customWidth="1"/>
    <col min="7428" max="7428" width="19.7109375" customWidth="1"/>
    <col min="7429" max="7429" width="7" customWidth="1"/>
    <col min="7430" max="7430" width="16.7109375" customWidth="1"/>
    <col min="7431" max="7432" width="11" customWidth="1"/>
    <col min="7433" max="7433" width="12.85546875" customWidth="1"/>
    <col min="7434" max="7438" width="10.7109375" customWidth="1"/>
    <col min="7681" max="7681" width="0.5703125" customWidth="1"/>
    <col min="7682" max="7682" width="7.140625" customWidth="1"/>
    <col min="7684" max="7684" width="19.7109375" customWidth="1"/>
    <col min="7685" max="7685" width="7" customWidth="1"/>
    <col min="7686" max="7686" width="16.7109375" customWidth="1"/>
    <col min="7687" max="7688" width="11" customWidth="1"/>
    <col min="7689" max="7689" width="12.85546875" customWidth="1"/>
    <col min="7690" max="7694" width="10.7109375" customWidth="1"/>
    <col min="7937" max="7937" width="0.5703125" customWidth="1"/>
    <col min="7938" max="7938" width="7.140625" customWidth="1"/>
    <col min="7940" max="7940" width="19.7109375" customWidth="1"/>
    <col min="7941" max="7941" width="7" customWidth="1"/>
    <col min="7942" max="7942" width="16.7109375" customWidth="1"/>
    <col min="7943" max="7944" width="11" customWidth="1"/>
    <col min="7945" max="7945" width="12.85546875" customWidth="1"/>
    <col min="7946" max="7950" width="10.7109375" customWidth="1"/>
    <col min="8193" max="8193" width="0.5703125" customWidth="1"/>
    <col min="8194" max="8194" width="7.140625" customWidth="1"/>
    <col min="8196" max="8196" width="19.7109375" customWidth="1"/>
    <col min="8197" max="8197" width="7" customWidth="1"/>
    <col min="8198" max="8198" width="16.7109375" customWidth="1"/>
    <col min="8199" max="8200" width="11" customWidth="1"/>
    <col min="8201" max="8201" width="12.85546875" customWidth="1"/>
    <col min="8202" max="8206" width="10.7109375" customWidth="1"/>
    <col min="8449" max="8449" width="0.5703125" customWidth="1"/>
    <col min="8450" max="8450" width="7.140625" customWidth="1"/>
    <col min="8452" max="8452" width="19.7109375" customWidth="1"/>
    <col min="8453" max="8453" width="7" customWidth="1"/>
    <col min="8454" max="8454" width="16.7109375" customWidth="1"/>
    <col min="8455" max="8456" width="11" customWidth="1"/>
    <col min="8457" max="8457" width="12.85546875" customWidth="1"/>
    <col min="8458" max="8462" width="10.7109375" customWidth="1"/>
    <col min="8705" max="8705" width="0.5703125" customWidth="1"/>
    <col min="8706" max="8706" width="7.140625" customWidth="1"/>
    <col min="8708" max="8708" width="19.7109375" customWidth="1"/>
    <col min="8709" max="8709" width="7" customWidth="1"/>
    <col min="8710" max="8710" width="16.7109375" customWidth="1"/>
    <col min="8711" max="8712" width="11" customWidth="1"/>
    <col min="8713" max="8713" width="12.85546875" customWidth="1"/>
    <col min="8714" max="8718" width="10.7109375" customWidth="1"/>
    <col min="8961" max="8961" width="0.5703125" customWidth="1"/>
    <col min="8962" max="8962" width="7.140625" customWidth="1"/>
    <col min="8964" max="8964" width="19.7109375" customWidth="1"/>
    <col min="8965" max="8965" width="7" customWidth="1"/>
    <col min="8966" max="8966" width="16.7109375" customWidth="1"/>
    <col min="8967" max="8968" width="11" customWidth="1"/>
    <col min="8969" max="8969" width="12.85546875" customWidth="1"/>
    <col min="8970" max="8974" width="10.7109375" customWidth="1"/>
    <col min="9217" max="9217" width="0.5703125" customWidth="1"/>
    <col min="9218" max="9218" width="7.140625" customWidth="1"/>
    <col min="9220" max="9220" width="19.7109375" customWidth="1"/>
    <col min="9221" max="9221" width="7" customWidth="1"/>
    <col min="9222" max="9222" width="16.7109375" customWidth="1"/>
    <col min="9223" max="9224" width="11" customWidth="1"/>
    <col min="9225" max="9225" width="12.85546875" customWidth="1"/>
    <col min="9226" max="9230" width="10.7109375" customWidth="1"/>
    <col min="9473" max="9473" width="0.5703125" customWidth="1"/>
    <col min="9474" max="9474" width="7.140625" customWidth="1"/>
    <col min="9476" max="9476" width="19.7109375" customWidth="1"/>
    <col min="9477" max="9477" width="7" customWidth="1"/>
    <col min="9478" max="9478" width="16.7109375" customWidth="1"/>
    <col min="9479" max="9480" width="11" customWidth="1"/>
    <col min="9481" max="9481" width="12.85546875" customWidth="1"/>
    <col min="9482" max="9486" width="10.7109375" customWidth="1"/>
    <col min="9729" max="9729" width="0.5703125" customWidth="1"/>
    <col min="9730" max="9730" width="7.140625" customWidth="1"/>
    <col min="9732" max="9732" width="19.7109375" customWidth="1"/>
    <col min="9733" max="9733" width="7" customWidth="1"/>
    <col min="9734" max="9734" width="16.7109375" customWidth="1"/>
    <col min="9735" max="9736" width="11" customWidth="1"/>
    <col min="9737" max="9737" width="12.85546875" customWidth="1"/>
    <col min="9738" max="9742" width="10.7109375" customWidth="1"/>
    <col min="9985" max="9985" width="0.5703125" customWidth="1"/>
    <col min="9986" max="9986" width="7.140625" customWidth="1"/>
    <col min="9988" max="9988" width="19.7109375" customWidth="1"/>
    <col min="9989" max="9989" width="7" customWidth="1"/>
    <col min="9990" max="9990" width="16.7109375" customWidth="1"/>
    <col min="9991" max="9992" width="11" customWidth="1"/>
    <col min="9993" max="9993" width="12.85546875" customWidth="1"/>
    <col min="9994" max="9998" width="10.7109375" customWidth="1"/>
    <col min="10241" max="10241" width="0.5703125" customWidth="1"/>
    <col min="10242" max="10242" width="7.140625" customWidth="1"/>
    <col min="10244" max="10244" width="19.7109375" customWidth="1"/>
    <col min="10245" max="10245" width="7" customWidth="1"/>
    <col min="10246" max="10246" width="16.7109375" customWidth="1"/>
    <col min="10247" max="10248" width="11" customWidth="1"/>
    <col min="10249" max="10249" width="12.85546875" customWidth="1"/>
    <col min="10250" max="10254" width="10.7109375" customWidth="1"/>
    <col min="10497" max="10497" width="0.5703125" customWidth="1"/>
    <col min="10498" max="10498" width="7.140625" customWidth="1"/>
    <col min="10500" max="10500" width="19.7109375" customWidth="1"/>
    <col min="10501" max="10501" width="7" customWidth="1"/>
    <col min="10502" max="10502" width="16.7109375" customWidth="1"/>
    <col min="10503" max="10504" width="11" customWidth="1"/>
    <col min="10505" max="10505" width="12.85546875" customWidth="1"/>
    <col min="10506" max="10510" width="10.7109375" customWidth="1"/>
    <col min="10753" max="10753" width="0.5703125" customWidth="1"/>
    <col min="10754" max="10754" width="7.140625" customWidth="1"/>
    <col min="10756" max="10756" width="19.7109375" customWidth="1"/>
    <col min="10757" max="10757" width="7" customWidth="1"/>
    <col min="10758" max="10758" width="16.7109375" customWidth="1"/>
    <col min="10759" max="10760" width="11" customWidth="1"/>
    <col min="10761" max="10761" width="12.85546875" customWidth="1"/>
    <col min="10762" max="10766" width="10.7109375" customWidth="1"/>
    <col min="11009" max="11009" width="0.5703125" customWidth="1"/>
    <col min="11010" max="11010" width="7.140625" customWidth="1"/>
    <col min="11012" max="11012" width="19.7109375" customWidth="1"/>
    <col min="11013" max="11013" width="7" customWidth="1"/>
    <col min="11014" max="11014" width="16.7109375" customWidth="1"/>
    <col min="11015" max="11016" width="11" customWidth="1"/>
    <col min="11017" max="11017" width="12.85546875" customWidth="1"/>
    <col min="11018" max="11022" width="10.7109375" customWidth="1"/>
    <col min="11265" max="11265" width="0.5703125" customWidth="1"/>
    <col min="11266" max="11266" width="7.140625" customWidth="1"/>
    <col min="11268" max="11268" width="19.7109375" customWidth="1"/>
    <col min="11269" max="11269" width="7" customWidth="1"/>
    <col min="11270" max="11270" width="16.7109375" customWidth="1"/>
    <col min="11271" max="11272" width="11" customWidth="1"/>
    <col min="11273" max="11273" width="12.85546875" customWidth="1"/>
    <col min="11274" max="11278" width="10.7109375" customWidth="1"/>
    <col min="11521" max="11521" width="0.5703125" customWidth="1"/>
    <col min="11522" max="11522" width="7.140625" customWidth="1"/>
    <col min="11524" max="11524" width="19.7109375" customWidth="1"/>
    <col min="11525" max="11525" width="7" customWidth="1"/>
    <col min="11526" max="11526" width="16.7109375" customWidth="1"/>
    <col min="11527" max="11528" width="11" customWidth="1"/>
    <col min="11529" max="11529" width="12.85546875" customWidth="1"/>
    <col min="11530" max="11534" width="10.7109375" customWidth="1"/>
    <col min="11777" max="11777" width="0.5703125" customWidth="1"/>
    <col min="11778" max="11778" width="7.140625" customWidth="1"/>
    <col min="11780" max="11780" width="19.7109375" customWidth="1"/>
    <col min="11781" max="11781" width="7" customWidth="1"/>
    <col min="11782" max="11782" width="16.7109375" customWidth="1"/>
    <col min="11783" max="11784" width="11" customWidth="1"/>
    <col min="11785" max="11785" width="12.85546875" customWidth="1"/>
    <col min="11786" max="11790" width="10.7109375" customWidth="1"/>
    <col min="12033" max="12033" width="0.5703125" customWidth="1"/>
    <col min="12034" max="12034" width="7.140625" customWidth="1"/>
    <col min="12036" max="12036" width="19.7109375" customWidth="1"/>
    <col min="12037" max="12037" width="7" customWidth="1"/>
    <col min="12038" max="12038" width="16.7109375" customWidth="1"/>
    <col min="12039" max="12040" width="11" customWidth="1"/>
    <col min="12041" max="12041" width="12.85546875" customWidth="1"/>
    <col min="12042" max="12046" width="10.7109375" customWidth="1"/>
    <col min="12289" max="12289" width="0.5703125" customWidth="1"/>
    <col min="12290" max="12290" width="7.140625" customWidth="1"/>
    <col min="12292" max="12292" width="19.7109375" customWidth="1"/>
    <col min="12293" max="12293" width="7" customWidth="1"/>
    <col min="12294" max="12294" width="16.7109375" customWidth="1"/>
    <col min="12295" max="12296" width="11" customWidth="1"/>
    <col min="12297" max="12297" width="12.85546875" customWidth="1"/>
    <col min="12298" max="12302" width="10.7109375" customWidth="1"/>
    <col min="12545" max="12545" width="0.5703125" customWidth="1"/>
    <col min="12546" max="12546" width="7.140625" customWidth="1"/>
    <col min="12548" max="12548" width="19.7109375" customWidth="1"/>
    <col min="12549" max="12549" width="7" customWidth="1"/>
    <col min="12550" max="12550" width="16.7109375" customWidth="1"/>
    <col min="12551" max="12552" width="11" customWidth="1"/>
    <col min="12553" max="12553" width="12.85546875" customWidth="1"/>
    <col min="12554" max="12558" width="10.7109375" customWidth="1"/>
    <col min="12801" max="12801" width="0.5703125" customWidth="1"/>
    <col min="12802" max="12802" width="7.140625" customWidth="1"/>
    <col min="12804" max="12804" width="19.7109375" customWidth="1"/>
    <col min="12805" max="12805" width="7" customWidth="1"/>
    <col min="12806" max="12806" width="16.7109375" customWidth="1"/>
    <col min="12807" max="12808" width="11" customWidth="1"/>
    <col min="12809" max="12809" width="12.85546875" customWidth="1"/>
    <col min="12810" max="12814" width="10.7109375" customWidth="1"/>
    <col min="13057" max="13057" width="0.5703125" customWidth="1"/>
    <col min="13058" max="13058" width="7.140625" customWidth="1"/>
    <col min="13060" max="13060" width="19.7109375" customWidth="1"/>
    <col min="13061" max="13061" width="7" customWidth="1"/>
    <col min="13062" max="13062" width="16.7109375" customWidth="1"/>
    <col min="13063" max="13064" width="11" customWidth="1"/>
    <col min="13065" max="13065" width="12.85546875" customWidth="1"/>
    <col min="13066" max="13070" width="10.7109375" customWidth="1"/>
    <col min="13313" max="13313" width="0.5703125" customWidth="1"/>
    <col min="13314" max="13314" width="7.140625" customWidth="1"/>
    <col min="13316" max="13316" width="19.7109375" customWidth="1"/>
    <col min="13317" max="13317" width="7" customWidth="1"/>
    <col min="13318" max="13318" width="16.7109375" customWidth="1"/>
    <col min="13319" max="13320" width="11" customWidth="1"/>
    <col min="13321" max="13321" width="12.85546875" customWidth="1"/>
    <col min="13322" max="13326" width="10.7109375" customWidth="1"/>
    <col min="13569" max="13569" width="0.5703125" customWidth="1"/>
    <col min="13570" max="13570" width="7.140625" customWidth="1"/>
    <col min="13572" max="13572" width="19.7109375" customWidth="1"/>
    <col min="13573" max="13573" width="7" customWidth="1"/>
    <col min="13574" max="13574" width="16.7109375" customWidth="1"/>
    <col min="13575" max="13576" width="11" customWidth="1"/>
    <col min="13577" max="13577" width="12.85546875" customWidth="1"/>
    <col min="13578" max="13582" width="10.7109375" customWidth="1"/>
    <col min="13825" max="13825" width="0.5703125" customWidth="1"/>
    <col min="13826" max="13826" width="7.140625" customWidth="1"/>
    <col min="13828" max="13828" width="19.7109375" customWidth="1"/>
    <col min="13829" max="13829" width="7" customWidth="1"/>
    <col min="13830" max="13830" width="16.7109375" customWidth="1"/>
    <col min="13831" max="13832" width="11" customWidth="1"/>
    <col min="13833" max="13833" width="12.85546875" customWidth="1"/>
    <col min="13834" max="13838" width="10.7109375" customWidth="1"/>
    <col min="14081" max="14081" width="0.5703125" customWidth="1"/>
    <col min="14082" max="14082" width="7.140625" customWidth="1"/>
    <col min="14084" max="14084" width="19.7109375" customWidth="1"/>
    <col min="14085" max="14085" width="7" customWidth="1"/>
    <col min="14086" max="14086" width="16.7109375" customWidth="1"/>
    <col min="14087" max="14088" width="11" customWidth="1"/>
    <col min="14089" max="14089" width="12.85546875" customWidth="1"/>
    <col min="14090" max="14094" width="10.7109375" customWidth="1"/>
    <col min="14337" max="14337" width="0.5703125" customWidth="1"/>
    <col min="14338" max="14338" width="7.140625" customWidth="1"/>
    <col min="14340" max="14340" width="19.7109375" customWidth="1"/>
    <col min="14341" max="14341" width="7" customWidth="1"/>
    <col min="14342" max="14342" width="16.7109375" customWidth="1"/>
    <col min="14343" max="14344" width="11" customWidth="1"/>
    <col min="14345" max="14345" width="12.85546875" customWidth="1"/>
    <col min="14346" max="14350" width="10.7109375" customWidth="1"/>
    <col min="14593" max="14593" width="0.5703125" customWidth="1"/>
    <col min="14594" max="14594" width="7.140625" customWidth="1"/>
    <col min="14596" max="14596" width="19.7109375" customWidth="1"/>
    <col min="14597" max="14597" width="7" customWidth="1"/>
    <col min="14598" max="14598" width="16.7109375" customWidth="1"/>
    <col min="14599" max="14600" width="11" customWidth="1"/>
    <col min="14601" max="14601" width="12.85546875" customWidth="1"/>
    <col min="14602" max="14606" width="10.7109375" customWidth="1"/>
    <col min="14849" max="14849" width="0.5703125" customWidth="1"/>
    <col min="14850" max="14850" width="7.140625" customWidth="1"/>
    <col min="14852" max="14852" width="19.7109375" customWidth="1"/>
    <col min="14853" max="14853" width="7" customWidth="1"/>
    <col min="14854" max="14854" width="16.7109375" customWidth="1"/>
    <col min="14855" max="14856" width="11" customWidth="1"/>
    <col min="14857" max="14857" width="12.85546875" customWidth="1"/>
    <col min="14858" max="14862" width="10.7109375" customWidth="1"/>
    <col min="15105" max="15105" width="0.5703125" customWidth="1"/>
    <col min="15106" max="15106" width="7.140625" customWidth="1"/>
    <col min="15108" max="15108" width="19.7109375" customWidth="1"/>
    <col min="15109" max="15109" width="7" customWidth="1"/>
    <col min="15110" max="15110" width="16.7109375" customWidth="1"/>
    <col min="15111" max="15112" width="11" customWidth="1"/>
    <col min="15113" max="15113" width="12.85546875" customWidth="1"/>
    <col min="15114" max="15118" width="10.7109375" customWidth="1"/>
    <col min="15361" max="15361" width="0.5703125" customWidth="1"/>
    <col min="15362" max="15362" width="7.140625" customWidth="1"/>
    <col min="15364" max="15364" width="19.7109375" customWidth="1"/>
    <col min="15365" max="15365" width="7" customWidth="1"/>
    <col min="15366" max="15366" width="16.7109375" customWidth="1"/>
    <col min="15367" max="15368" width="11" customWidth="1"/>
    <col min="15369" max="15369" width="12.85546875" customWidth="1"/>
    <col min="15370" max="15374" width="10.7109375" customWidth="1"/>
    <col min="15617" max="15617" width="0.5703125" customWidth="1"/>
    <col min="15618" max="15618" width="7.140625" customWidth="1"/>
    <col min="15620" max="15620" width="19.7109375" customWidth="1"/>
    <col min="15621" max="15621" width="7" customWidth="1"/>
    <col min="15622" max="15622" width="16.7109375" customWidth="1"/>
    <col min="15623" max="15624" width="11" customWidth="1"/>
    <col min="15625" max="15625" width="12.85546875" customWidth="1"/>
    <col min="15626" max="15630" width="10.7109375" customWidth="1"/>
    <col min="15873" max="15873" width="0.5703125" customWidth="1"/>
    <col min="15874" max="15874" width="7.140625" customWidth="1"/>
    <col min="15876" max="15876" width="19.7109375" customWidth="1"/>
    <col min="15877" max="15877" width="7" customWidth="1"/>
    <col min="15878" max="15878" width="16.7109375" customWidth="1"/>
    <col min="15879" max="15880" width="11" customWidth="1"/>
    <col min="15881" max="15881" width="12.85546875" customWidth="1"/>
    <col min="15882" max="15886" width="10.7109375" customWidth="1"/>
    <col min="16129" max="16129" width="0.5703125" customWidth="1"/>
    <col min="16130" max="16130" width="7.140625" customWidth="1"/>
    <col min="16132" max="16132" width="19.7109375" customWidth="1"/>
    <col min="16133" max="16133" width="7" customWidth="1"/>
    <col min="16134" max="16134" width="16.7109375" customWidth="1"/>
    <col min="16135" max="16136" width="11" customWidth="1"/>
    <col min="16137" max="16137" width="12.85546875" customWidth="1"/>
    <col min="16138" max="16142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301</v>
      </c>
      <c r="E2" s="3"/>
      <c r="F2" s="2"/>
      <c r="G2" s="1"/>
      <c r="H2" s="4" t="s">
        <v>0</v>
      </c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297</v>
      </c>
      <c r="E5" s="10"/>
      <c r="F5" s="11"/>
      <c r="G5" s="11"/>
      <c r="H5" s="11"/>
      <c r="N5" s="5"/>
    </row>
    <row r="7" spans="2:14" x14ac:dyDescent="0.2">
      <c r="C7" s="12" t="s">
        <v>3</v>
      </c>
      <c r="D7" s="13" t="s">
        <v>294</v>
      </c>
      <c r="H7" s="14" t="s">
        <v>4</v>
      </c>
      <c r="I7" s="13" t="s">
        <v>296</v>
      </c>
      <c r="J7" s="13"/>
    </row>
    <row r="8" spans="2:14" x14ac:dyDescent="0.2">
      <c r="D8" s="13" t="s">
        <v>295</v>
      </c>
      <c r="H8" s="14" t="s">
        <v>5</v>
      </c>
      <c r="I8" s="13"/>
      <c r="J8" s="13"/>
    </row>
    <row r="9" spans="2:14" x14ac:dyDescent="0.2">
      <c r="C9" s="14"/>
      <c r="D9" s="13" t="s">
        <v>298</v>
      </c>
      <c r="H9" s="14"/>
      <c r="I9" s="13"/>
    </row>
    <row r="10" spans="2:14" x14ac:dyDescent="0.2">
      <c r="H10" s="14"/>
      <c r="I10" s="13"/>
    </row>
    <row r="11" spans="2:14" x14ac:dyDescent="0.2">
      <c r="C11" s="12" t="s">
        <v>6</v>
      </c>
      <c r="D11" s="13"/>
      <c r="H11" s="14" t="s">
        <v>4</v>
      </c>
      <c r="I11" s="13"/>
      <c r="J11" s="13"/>
    </row>
    <row r="12" spans="2:14" x14ac:dyDescent="0.2">
      <c r="D12" s="13"/>
      <c r="H12" s="14" t="s">
        <v>5</v>
      </c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7</v>
      </c>
      <c r="J18" s="22"/>
    </row>
    <row r="19" spans="2:11" ht="15" customHeight="1" x14ac:dyDescent="0.2">
      <c r="B19" s="23" t="s">
        <v>8</v>
      </c>
      <c r="C19" s="24"/>
      <c r="D19" s="25">
        <v>15</v>
      </c>
      <c r="E19" s="26" t="s">
        <v>9</v>
      </c>
      <c r="F19" s="27"/>
      <c r="G19" s="28"/>
      <c r="H19" s="29">
        <f>CEILING(G31,1)</f>
        <v>0</v>
      </c>
      <c r="I19" s="30"/>
      <c r="J19" s="31"/>
    </row>
    <row r="20" spans="2:11" x14ac:dyDescent="0.2">
      <c r="B20" s="23" t="s">
        <v>10</v>
      </c>
      <c r="C20" s="24"/>
      <c r="D20" s="25">
        <f>SazbaDPH1</f>
        <v>15</v>
      </c>
      <c r="E20" s="26" t="s">
        <v>9</v>
      </c>
      <c r="F20" s="32"/>
      <c r="G20" s="33"/>
      <c r="H20" s="34">
        <f>ROUND(H19*D20/100,1)</f>
        <v>0</v>
      </c>
      <c r="I20" s="35"/>
      <c r="J20" s="36"/>
    </row>
    <row r="21" spans="2:11" x14ac:dyDescent="0.2">
      <c r="B21" s="23" t="s">
        <v>8</v>
      </c>
      <c r="C21" s="24"/>
      <c r="D21" s="25">
        <v>21</v>
      </c>
      <c r="E21" s="26" t="s">
        <v>9</v>
      </c>
      <c r="F21" s="32"/>
      <c r="G21" s="33"/>
      <c r="H21" s="34">
        <f>CEILING(H31,1)</f>
        <v>0</v>
      </c>
      <c r="I21" s="35"/>
      <c r="J21" s="36"/>
    </row>
    <row r="22" spans="2:11" ht="13.5" thickBot="1" x14ac:dyDescent="0.25">
      <c r="B22" s="23" t="s">
        <v>10</v>
      </c>
      <c r="C22" s="24"/>
      <c r="D22" s="25">
        <f>SazbaDPH2</f>
        <v>21</v>
      </c>
      <c r="E22" s="26" t="s">
        <v>9</v>
      </c>
      <c r="F22" s="37"/>
      <c r="G22" s="38"/>
      <c r="H22" s="39">
        <f>ROUND(H21*D21/100,1)</f>
        <v>0</v>
      </c>
      <c r="I22" s="40"/>
      <c r="J22" s="36"/>
    </row>
    <row r="23" spans="2:11" ht="16.5" thickBot="1" x14ac:dyDescent="0.25">
      <c r="B23" s="41" t="s">
        <v>11</v>
      </c>
      <c r="C23" s="42"/>
      <c r="D23" s="42"/>
      <c r="E23" s="43"/>
      <c r="F23" s="44"/>
      <c r="G23" s="45"/>
      <c r="H23" s="46">
        <f>SUM(SUM(H19:I22))</f>
        <v>0</v>
      </c>
      <c r="I23" s="47"/>
      <c r="J23" s="48"/>
    </row>
    <row r="26" spans="2:11" ht="1.5" customHeight="1" x14ac:dyDescent="0.2"/>
    <row r="27" spans="2:11" ht="15.75" customHeight="1" x14ac:dyDescent="0.25">
      <c r="B27" s="10" t="s">
        <v>12</v>
      </c>
      <c r="C27" s="49"/>
      <c r="D27" s="49"/>
      <c r="E27" s="49"/>
      <c r="F27" s="49"/>
      <c r="G27" s="49"/>
      <c r="H27" s="49"/>
      <c r="I27" s="49"/>
      <c r="J27" s="49"/>
      <c r="K27" s="50"/>
    </row>
    <row r="28" spans="2:11" ht="5.25" customHeight="1" x14ac:dyDescent="0.2">
      <c r="K28" s="50"/>
    </row>
    <row r="29" spans="2:11" ht="24" customHeight="1" x14ac:dyDescent="0.2">
      <c r="B29" s="51" t="s">
        <v>13</v>
      </c>
      <c r="C29" s="52"/>
      <c r="D29" s="52"/>
      <c r="E29" s="53"/>
      <c r="F29" s="54" t="s">
        <v>14</v>
      </c>
      <c r="G29" s="55" t="str">
        <f>CONCATENATE("Základ DPH ",SazbaDPH1," %")</f>
        <v>Základ DPH 15 %</v>
      </c>
      <c r="H29" s="56" t="str">
        <f>CONCATENATE("Základ DPH ",SazbaDPH2," %")</f>
        <v>Základ DPH 21 %</v>
      </c>
      <c r="I29" s="57" t="s">
        <v>15</v>
      </c>
    </row>
    <row r="30" spans="2:11" x14ac:dyDescent="0.2">
      <c r="B30" s="58" t="s">
        <v>291</v>
      </c>
      <c r="C30" s="59" t="s">
        <v>292</v>
      </c>
      <c r="D30" s="60"/>
      <c r="E30" s="61"/>
      <c r="F30" s="62">
        <f>G30+H30+I30</f>
        <v>0</v>
      </c>
      <c r="G30" s="63">
        <v>0</v>
      </c>
      <c r="H30" s="64">
        <f>'101 20-362-101 '!G172+VRN</f>
        <v>0</v>
      </c>
      <c r="I30" s="64">
        <f>(G30*SazbaDPH1)/100+(H30*SazbaDPH2)/100</f>
        <v>0</v>
      </c>
    </row>
    <row r="31" spans="2:11" ht="17.25" customHeight="1" x14ac:dyDescent="0.2">
      <c r="B31" s="65" t="s">
        <v>16</v>
      </c>
      <c r="C31" s="66"/>
      <c r="D31" s="67"/>
      <c r="E31" s="68"/>
      <c r="F31" s="69">
        <f>SUM(F30:F30)</f>
        <v>0</v>
      </c>
      <c r="G31" s="70">
        <f>SUM(G30:G30)</f>
        <v>0</v>
      </c>
      <c r="H31" s="71">
        <f>SUM(H30:H30)</f>
        <v>0</v>
      </c>
      <c r="I31" s="71">
        <f>SUM(I30:I30)</f>
        <v>0</v>
      </c>
    </row>
    <row r="32" spans="2:11" x14ac:dyDescent="0.2">
      <c r="B32" s="72"/>
      <c r="C32" s="72"/>
      <c r="D32" s="72"/>
      <c r="E32" s="72"/>
      <c r="F32" s="72"/>
      <c r="G32" s="72"/>
      <c r="H32" s="72"/>
      <c r="I32" s="72"/>
      <c r="J32" s="72"/>
    </row>
    <row r="33" spans="2:10" x14ac:dyDescent="0.2">
      <c r="B33" s="72"/>
      <c r="C33" s="72"/>
      <c r="D33" s="72"/>
      <c r="E33" s="72"/>
      <c r="F33" s="72"/>
      <c r="G33" s="72"/>
      <c r="H33" s="72"/>
      <c r="I33" s="72"/>
      <c r="J33" s="72"/>
    </row>
    <row r="34" spans="2:10" x14ac:dyDescent="0.2">
      <c r="B34" s="72"/>
      <c r="C34" s="72"/>
      <c r="D34" s="72"/>
      <c r="E34" s="72"/>
      <c r="F34" s="72"/>
      <c r="G34" s="72"/>
      <c r="H34" s="72"/>
      <c r="I34" s="72"/>
      <c r="J34" s="72"/>
    </row>
    <row r="35" spans="2:10" x14ac:dyDescent="0.2">
      <c r="B35" s="72"/>
      <c r="C35" s="72"/>
      <c r="D35" s="72"/>
      <c r="E35" s="72"/>
      <c r="F35" s="72"/>
      <c r="G35" s="72"/>
      <c r="H35" s="72"/>
      <c r="I35" s="72"/>
      <c r="J35" s="72"/>
    </row>
    <row r="36" spans="2:10" x14ac:dyDescent="0.2">
      <c r="B36" s="72"/>
      <c r="C36" s="72"/>
      <c r="D36" s="72"/>
      <c r="E36" s="72"/>
      <c r="F36" s="72"/>
      <c r="G36" s="72"/>
      <c r="H36" s="72"/>
      <c r="I36" s="72"/>
      <c r="J36" s="72"/>
    </row>
    <row r="41" spans="2:10" x14ac:dyDescent="0.2">
      <c r="C41" s="73"/>
      <c r="D41" s="74" t="s">
        <v>17</v>
      </c>
      <c r="E41" s="75"/>
      <c r="F41" s="75"/>
      <c r="G41" s="76"/>
      <c r="H41" s="73" t="s">
        <v>18</v>
      </c>
      <c r="I41" s="76"/>
    </row>
  </sheetData>
  <mergeCells count="5">
    <mergeCell ref="H19:I19"/>
    <mergeCell ref="H20:I20"/>
    <mergeCell ref="H21:I21"/>
    <mergeCell ref="H22:I22"/>
    <mergeCell ref="H23:I23"/>
  </mergeCells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75AA5-4022-44F0-AB55-4E02B94015D1}">
  <sheetPr codeName="List2"/>
  <dimension ref="A1:CZ1162"/>
  <sheetViews>
    <sheetView showGridLines="0" showZeros="0" tabSelected="1" zoomScaleNormal="100" workbookViewId="0">
      <selection sqref="A1:G1"/>
    </sheetView>
  </sheetViews>
  <sheetFormatPr defaultRowHeight="12.75" x14ac:dyDescent="0.2"/>
  <cols>
    <col min="1" max="1" width="4.42578125" style="78" customWidth="1"/>
    <col min="2" max="2" width="11.5703125" style="78" customWidth="1"/>
    <col min="3" max="3" width="40.42578125" style="78" customWidth="1"/>
    <col min="4" max="4" width="5.5703125" style="78" customWidth="1"/>
    <col min="5" max="5" width="8.5703125" style="97" customWidth="1"/>
    <col min="6" max="6" width="9.85546875" style="78" customWidth="1"/>
    <col min="7" max="7" width="13.85546875" style="78" customWidth="1"/>
    <col min="8" max="8" width="11" style="78" hidden="1" customWidth="1"/>
    <col min="9" max="9" width="9.7109375" style="78" hidden="1" customWidth="1"/>
    <col min="10" max="10" width="11.28515625" style="78" hidden="1" customWidth="1"/>
    <col min="11" max="11" width="10.42578125" style="78" hidden="1" customWidth="1"/>
    <col min="12" max="12" width="75.42578125" style="78" customWidth="1"/>
    <col min="13" max="13" width="45.28515625" style="78" customWidth="1"/>
    <col min="14" max="55" width="9.140625" style="78"/>
    <col min="56" max="56" width="62.28515625" style="78" customWidth="1"/>
    <col min="57" max="256" width="9.140625" style="78"/>
    <col min="257" max="257" width="4.42578125" style="78" customWidth="1"/>
    <col min="258" max="258" width="11.5703125" style="78" customWidth="1"/>
    <col min="259" max="259" width="40.42578125" style="78" customWidth="1"/>
    <col min="260" max="260" width="5.5703125" style="78" customWidth="1"/>
    <col min="261" max="261" width="8.5703125" style="78" customWidth="1"/>
    <col min="262" max="262" width="9.85546875" style="78" customWidth="1"/>
    <col min="263" max="263" width="13.85546875" style="78" customWidth="1"/>
    <col min="264" max="264" width="11" style="78" customWidth="1"/>
    <col min="265" max="265" width="9.7109375" style="78" customWidth="1"/>
    <col min="266" max="266" width="11.28515625" style="78" customWidth="1"/>
    <col min="267" max="267" width="10.42578125" style="78" customWidth="1"/>
    <col min="268" max="268" width="75.42578125" style="78" customWidth="1"/>
    <col min="269" max="269" width="45.28515625" style="78" customWidth="1"/>
    <col min="270" max="311" width="9.140625" style="78"/>
    <col min="312" max="312" width="62.28515625" style="78" customWidth="1"/>
    <col min="313" max="512" width="9.140625" style="78"/>
    <col min="513" max="513" width="4.42578125" style="78" customWidth="1"/>
    <col min="514" max="514" width="11.5703125" style="78" customWidth="1"/>
    <col min="515" max="515" width="40.42578125" style="78" customWidth="1"/>
    <col min="516" max="516" width="5.5703125" style="78" customWidth="1"/>
    <col min="517" max="517" width="8.5703125" style="78" customWidth="1"/>
    <col min="518" max="518" width="9.85546875" style="78" customWidth="1"/>
    <col min="519" max="519" width="13.85546875" style="78" customWidth="1"/>
    <col min="520" max="520" width="11" style="78" customWidth="1"/>
    <col min="521" max="521" width="9.7109375" style="78" customWidth="1"/>
    <col min="522" max="522" width="11.28515625" style="78" customWidth="1"/>
    <col min="523" max="523" width="10.42578125" style="78" customWidth="1"/>
    <col min="524" max="524" width="75.42578125" style="78" customWidth="1"/>
    <col min="525" max="525" width="45.28515625" style="78" customWidth="1"/>
    <col min="526" max="567" width="9.140625" style="78"/>
    <col min="568" max="568" width="62.28515625" style="78" customWidth="1"/>
    <col min="569" max="768" width="9.140625" style="78"/>
    <col min="769" max="769" width="4.42578125" style="78" customWidth="1"/>
    <col min="770" max="770" width="11.5703125" style="78" customWidth="1"/>
    <col min="771" max="771" width="40.42578125" style="78" customWidth="1"/>
    <col min="772" max="772" width="5.5703125" style="78" customWidth="1"/>
    <col min="773" max="773" width="8.5703125" style="78" customWidth="1"/>
    <col min="774" max="774" width="9.85546875" style="78" customWidth="1"/>
    <col min="775" max="775" width="13.85546875" style="78" customWidth="1"/>
    <col min="776" max="776" width="11" style="78" customWidth="1"/>
    <col min="777" max="777" width="9.7109375" style="78" customWidth="1"/>
    <col min="778" max="778" width="11.28515625" style="78" customWidth="1"/>
    <col min="779" max="779" width="10.42578125" style="78" customWidth="1"/>
    <col min="780" max="780" width="75.42578125" style="78" customWidth="1"/>
    <col min="781" max="781" width="45.28515625" style="78" customWidth="1"/>
    <col min="782" max="823" width="9.140625" style="78"/>
    <col min="824" max="824" width="62.28515625" style="78" customWidth="1"/>
    <col min="825" max="1024" width="9.140625" style="78"/>
    <col min="1025" max="1025" width="4.42578125" style="78" customWidth="1"/>
    <col min="1026" max="1026" width="11.5703125" style="78" customWidth="1"/>
    <col min="1027" max="1027" width="40.42578125" style="78" customWidth="1"/>
    <col min="1028" max="1028" width="5.5703125" style="78" customWidth="1"/>
    <col min="1029" max="1029" width="8.5703125" style="78" customWidth="1"/>
    <col min="1030" max="1030" width="9.85546875" style="78" customWidth="1"/>
    <col min="1031" max="1031" width="13.85546875" style="78" customWidth="1"/>
    <col min="1032" max="1032" width="11" style="78" customWidth="1"/>
    <col min="1033" max="1033" width="9.7109375" style="78" customWidth="1"/>
    <col min="1034" max="1034" width="11.28515625" style="78" customWidth="1"/>
    <col min="1035" max="1035" width="10.42578125" style="78" customWidth="1"/>
    <col min="1036" max="1036" width="75.42578125" style="78" customWidth="1"/>
    <col min="1037" max="1037" width="45.28515625" style="78" customWidth="1"/>
    <col min="1038" max="1079" width="9.140625" style="78"/>
    <col min="1080" max="1080" width="62.28515625" style="78" customWidth="1"/>
    <col min="1081" max="1280" width="9.140625" style="78"/>
    <col min="1281" max="1281" width="4.42578125" style="78" customWidth="1"/>
    <col min="1282" max="1282" width="11.5703125" style="78" customWidth="1"/>
    <col min="1283" max="1283" width="40.42578125" style="78" customWidth="1"/>
    <col min="1284" max="1284" width="5.5703125" style="78" customWidth="1"/>
    <col min="1285" max="1285" width="8.5703125" style="78" customWidth="1"/>
    <col min="1286" max="1286" width="9.85546875" style="78" customWidth="1"/>
    <col min="1287" max="1287" width="13.85546875" style="78" customWidth="1"/>
    <col min="1288" max="1288" width="11" style="78" customWidth="1"/>
    <col min="1289" max="1289" width="9.7109375" style="78" customWidth="1"/>
    <col min="1290" max="1290" width="11.28515625" style="78" customWidth="1"/>
    <col min="1291" max="1291" width="10.42578125" style="78" customWidth="1"/>
    <col min="1292" max="1292" width="75.42578125" style="78" customWidth="1"/>
    <col min="1293" max="1293" width="45.28515625" style="78" customWidth="1"/>
    <col min="1294" max="1335" width="9.140625" style="78"/>
    <col min="1336" max="1336" width="62.28515625" style="78" customWidth="1"/>
    <col min="1337" max="1536" width="9.140625" style="78"/>
    <col min="1537" max="1537" width="4.42578125" style="78" customWidth="1"/>
    <col min="1538" max="1538" width="11.5703125" style="78" customWidth="1"/>
    <col min="1539" max="1539" width="40.42578125" style="78" customWidth="1"/>
    <col min="1540" max="1540" width="5.5703125" style="78" customWidth="1"/>
    <col min="1541" max="1541" width="8.5703125" style="78" customWidth="1"/>
    <col min="1542" max="1542" width="9.85546875" style="78" customWidth="1"/>
    <col min="1543" max="1543" width="13.85546875" style="78" customWidth="1"/>
    <col min="1544" max="1544" width="11" style="78" customWidth="1"/>
    <col min="1545" max="1545" width="9.7109375" style="78" customWidth="1"/>
    <col min="1546" max="1546" width="11.28515625" style="78" customWidth="1"/>
    <col min="1547" max="1547" width="10.42578125" style="78" customWidth="1"/>
    <col min="1548" max="1548" width="75.42578125" style="78" customWidth="1"/>
    <col min="1549" max="1549" width="45.28515625" style="78" customWidth="1"/>
    <col min="1550" max="1591" width="9.140625" style="78"/>
    <col min="1592" max="1592" width="62.28515625" style="78" customWidth="1"/>
    <col min="1593" max="1792" width="9.140625" style="78"/>
    <col min="1793" max="1793" width="4.42578125" style="78" customWidth="1"/>
    <col min="1794" max="1794" width="11.5703125" style="78" customWidth="1"/>
    <col min="1795" max="1795" width="40.42578125" style="78" customWidth="1"/>
    <col min="1796" max="1796" width="5.5703125" style="78" customWidth="1"/>
    <col min="1797" max="1797" width="8.5703125" style="78" customWidth="1"/>
    <col min="1798" max="1798" width="9.85546875" style="78" customWidth="1"/>
    <col min="1799" max="1799" width="13.85546875" style="78" customWidth="1"/>
    <col min="1800" max="1800" width="11" style="78" customWidth="1"/>
    <col min="1801" max="1801" width="9.7109375" style="78" customWidth="1"/>
    <col min="1802" max="1802" width="11.28515625" style="78" customWidth="1"/>
    <col min="1803" max="1803" width="10.42578125" style="78" customWidth="1"/>
    <col min="1804" max="1804" width="75.42578125" style="78" customWidth="1"/>
    <col min="1805" max="1805" width="45.28515625" style="78" customWidth="1"/>
    <col min="1806" max="1847" width="9.140625" style="78"/>
    <col min="1848" max="1848" width="62.28515625" style="78" customWidth="1"/>
    <col min="1849" max="2048" width="9.140625" style="78"/>
    <col min="2049" max="2049" width="4.42578125" style="78" customWidth="1"/>
    <col min="2050" max="2050" width="11.5703125" style="78" customWidth="1"/>
    <col min="2051" max="2051" width="40.42578125" style="78" customWidth="1"/>
    <col min="2052" max="2052" width="5.5703125" style="78" customWidth="1"/>
    <col min="2053" max="2053" width="8.5703125" style="78" customWidth="1"/>
    <col min="2054" max="2054" width="9.85546875" style="78" customWidth="1"/>
    <col min="2055" max="2055" width="13.85546875" style="78" customWidth="1"/>
    <col min="2056" max="2056" width="11" style="78" customWidth="1"/>
    <col min="2057" max="2057" width="9.7109375" style="78" customWidth="1"/>
    <col min="2058" max="2058" width="11.28515625" style="78" customWidth="1"/>
    <col min="2059" max="2059" width="10.42578125" style="78" customWidth="1"/>
    <col min="2060" max="2060" width="75.42578125" style="78" customWidth="1"/>
    <col min="2061" max="2061" width="45.28515625" style="78" customWidth="1"/>
    <col min="2062" max="2103" width="9.140625" style="78"/>
    <col min="2104" max="2104" width="62.28515625" style="78" customWidth="1"/>
    <col min="2105" max="2304" width="9.140625" style="78"/>
    <col min="2305" max="2305" width="4.42578125" style="78" customWidth="1"/>
    <col min="2306" max="2306" width="11.5703125" style="78" customWidth="1"/>
    <col min="2307" max="2307" width="40.42578125" style="78" customWidth="1"/>
    <col min="2308" max="2308" width="5.5703125" style="78" customWidth="1"/>
    <col min="2309" max="2309" width="8.5703125" style="78" customWidth="1"/>
    <col min="2310" max="2310" width="9.85546875" style="78" customWidth="1"/>
    <col min="2311" max="2311" width="13.85546875" style="78" customWidth="1"/>
    <col min="2312" max="2312" width="11" style="78" customWidth="1"/>
    <col min="2313" max="2313" width="9.7109375" style="78" customWidth="1"/>
    <col min="2314" max="2314" width="11.28515625" style="78" customWidth="1"/>
    <col min="2315" max="2315" width="10.42578125" style="78" customWidth="1"/>
    <col min="2316" max="2316" width="75.42578125" style="78" customWidth="1"/>
    <col min="2317" max="2317" width="45.28515625" style="78" customWidth="1"/>
    <col min="2318" max="2359" width="9.140625" style="78"/>
    <col min="2360" max="2360" width="62.28515625" style="78" customWidth="1"/>
    <col min="2361" max="2560" width="9.140625" style="78"/>
    <col min="2561" max="2561" width="4.42578125" style="78" customWidth="1"/>
    <col min="2562" max="2562" width="11.5703125" style="78" customWidth="1"/>
    <col min="2563" max="2563" width="40.42578125" style="78" customWidth="1"/>
    <col min="2564" max="2564" width="5.5703125" style="78" customWidth="1"/>
    <col min="2565" max="2565" width="8.5703125" style="78" customWidth="1"/>
    <col min="2566" max="2566" width="9.85546875" style="78" customWidth="1"/>
    <col min="2567" max="2567" width="13.85546875" style="78" customWidth="1"/>
    <col min="2568" max="2568" width="11" style="78" customWidth="1"/>
    <col min="2569" max="2569" width="9.7109375" style="78" customWidth="1"/>
    <col min="2570" max="2570" width="11.28515625" style="78" customWidth="1"/>
    <col min="2571" max="2571" width="10.42578125" style="78" customWidth="1"/>
    <col min="2572" max="2572" width="75.42578125" style="78" customWidth="1"/>
    <col min="2573" max="2573" width="45.28515625" style="78" customWidth="1"/>
    <col min="2574" max="2615" width="9.140625" style="78"/>
    <col min="2616" max="2616" width="62.28515625" style="78" customWidth="1"/>
    <col min="2617" max="2816" width="9.140625" style="78"/>
    <col min="2817" max="2817" width="4.42578125" style="78" customWidth="1"/>
    <col min="2818" max="2818" width="11.5703125" style="78" customWidth="1"/>
    <col min="2819" max="2819" width="40.42578125" style="78" customWidth="1"/>
    <col min="2820" max="2820" width="5.5703125" style="78" customWidth="1"/>
    <col min="2821" max="2821" width="8.5703125" style="78" customWidth="1"/>
    <col min="2822" max="2822" width="9.85546875" style="78" customWidth="1"/>
    <col min="2823" max="2823" width="13.85546875" style="78" customWidth="1"/>
    <col min="2824" max="2824" width="11" style="78" customWidth="1"/>
    <col min="2825" max="2825" width="9.7109375" style="78" customWidth="1"/>
    <col min="2826" max="2826" width="11.28515625" style="78" customWidth="1"/>
    <col min="2827" max="2827" width="10.42578125" style="78" customWidth="1"/>
    <col min="2828" max="2828" width="75.42578125" style="78" customWidth="1"/>
    <col min="2829" max="2829" width="45.28515625" style="78" customWidth="1"/>
    <col min="2830" max="2871" width="9.140625" style="78"/>
    <col min="2872" max="2872" width="62.28515625" style="78" customWidth="1"/>
    <col min="2873" max="3072" width="9.140625" style="78"/>
    <col min="3073" max="3073" width="4.42578125" style="78" customWidth="1"/>
    <col min="3074" max="3074" width="11.5703125" style="78" customWidth="1"/>
    <col min="3075" max="3075" width="40.42578125" style="78" customWidth="1"/>
    <col min="3076" max="3076" width="5.5703125" style="78" customWidth="1"/>
    <col min="3077" max="3077" width="8.5703125" style="78" customWidth="1"/>
    <col min="3078" max="3078" width="9.85546875" style="78" customWidth="1"/>
    <col min="3079" max="3079" width="13.85546875" style="78" customWidth="1"/>
    <col min="3080" max="3080" width="11" style="78" customWidth="1"/>
    <col min="3081" max="3081" width="9.7109375" style="78" customWidth="1"/>
    <col min="3082" max="3082" width="11.28515625" style="78" customWidth="1"/>
    <col min="3083" max="3083" width="10.42578125" style="78" customWidth="1"/>
    <col min="3084" max="3084" width="75.42578125" style="78" customWidth="1"/>
    <col min="3085" max="3085" width="45.28515625" style="78" customWidth="1"/>
    <col min="3086" max="3127" width="9.140625" style="78"/>
    <col min="3128" max="3128" width="62.28515625" style="78" customWidth="1"/>
    <col min="3129" max="3328" width="9.140625" style="78"/>
    <col min="3329" max="3329" width="4.42578125" style="78" customWidth="1"/>
    <col min="3330" max="3330" width="11.5703125" style="78" customWidth="1"/>
    <col min="3331" max="3331" width="40.42578125" style="78" customWidth="1"/>
    <col min="3332" max="3332" width="5.5703125" style="78" customWidth="1"/>
    <col min="3333" max="3333" width="8.5703125" style="78" customWidth="1"/>
    <col min="3334" max="3334" width="9.85546875" style="78" customWidth="1"/>
    <col min="3335" max="3335" width="13.85546875" style="78" customWidth="1"/>
    <col min="3336" max="3336" width="11" style="78" customWidth="1"/>
    <col min="3337" max="3337" width="9.7109375" style="78" customWidth="1"/>
    <col min="3338" max="3338" width="11.28515625" style="78" customWidth="1"/>
    <col min="3339" max="3339" width="10.42578125" style="78" customWidth="1"/>
    <col min="3340" max="3340" width="75.42578125" style="78" customWidth="1"/>
    <col min="3341" max="3341" width="45.28515625" style="78" customWidth="1"/>
    <col min="3342" max="3383" width="9.140625" style="78"/>
    <col min="3384" max="3384" width="62.28515625" style="78" customWidth="1"/>
    <col min="3385" max="3584" width="9.140625" style="78"/>
    <col min="3585" max="3585" width="4.42578125" style="78" customWidth="1"/>
    <col min="3586" max="3586" width="11.5703125" style="78" customWidth="1"/>
    <col min="3587" max="3587" width="40.42578125" style="78" customWidth="1"/>
    <col min="3588" max="3588" width="5.5703125" style="78" customWidth="1"/>
    <col min="3589" max="3589" width="8.5703125" style="78" customWidth="1"/>
    <col min="3590" max="3590" width="9.85546875" style="78" customWidth="1"/>
    <col min="3591" max="3591" width="13.85546875" style="78" customWidth="1"/>
    <col min="3592" max="3592" width="11" style="78" customWidth="1"/>
    <col min="3593" max="3593" width="9.7109375" style="78" customWidth="1"/>
    <col min="3594" max="3594" width="11.28515625" style="78" customWidth="1"/>
    <col min="3595" max="3595" width="10.42578125" style="78" customWidth="1"/>
    <col min="3596" max="3596" width="75.42578125" style="78" customWidth="1"/>
    <col min="3597" max="3597" width="45.28515625" style="78" customWidth="1"/>
    <col min="3598" max="3639" width="9.140625" style="78"/>
    <col min="3640" max="3640" width="62.28515625" style="78" customWidth="1"/>
    <col min="3641" max="3840" width="9.140625" style="78"/>
    <col min="3841" max="3841" width="4.42578125" style="78" customWidth="1"/>
    <col min="3842" max="3842" width="11.5703125" style="78" customWidth="1"/>
    <col min="3843" max="3843" width="40.42578125" style="78" customWidth="1"/>
    <col min="3844" max="3844" width="5.5703125" style="78" customWidth="1"/>
    <col min="3845" max="3845" width="8.5703125" style="78" customWidth="1"/>
    <col min="3846" max="3846" width="9.85546875" style="78" customWidth="1"/>
    <col min="3847" max="3847" width="13.85546875" style="78" customWidth="1"/>
    <col min="3848" max="3848" width="11" style="78" customWidth="1"/>
    <col min="3849" max="3849" width="9.7109375" style="78" customWidth="1"/>
    <col min="3850" max="3850" width="11.28515625" style="78" customWidth="1"/>
    <col min="3851" max="3851" width="10.42578125" style="78" customWidth="1"/>
    <col min="3852" max="3852" width="75.42578125" style="78" customWidth="1"/>
    <col min="3853" max="3853" width="45.28515625" style="78" customWidth="1"/>
    <col min="3854" max="3895" width="9.140625" style="78"/>
    <col min="3896" max="3896" width="62.28515625" style="78" customWidth="1"/>
    <col min="3897" max="4096" width="9.140625" style="78"/>
    <col min="4097" max="4097" width="4.42578125" style="78" customWidth="1"/>
    <col min="4098" max="4098" width="11.5703125" style="78" customWidth="1"/>
    <col min="4099" max="4099" width="40.42578125" style="78" customWidth="1"/>
    <col min="4100" max="4100" width="5.5703125" style="78" customWidth="1"/>
    <col min="4101" max="4101" width="8.5703125" style="78" customWidth="1"/>
    <col min="4102" max="4102" width="9.85546875" style="78" customWidth="1"/>
    <col min="4103" max="4103" width="13.85546875" style="78" customWidth="1"/>
    <col min="4104" max="4104" width="11" style="78" customWidth="1"/>
    <col min="4105" max="4105" width="9.7109375" style="78" customWidth="1"/>
    <col min="4106" max="4106" width="11.28515625" style="78" customWidth="1"/>
    <col min="4107" max="4107" width="10.42578125" style="78" customWidth="1"/>
    <col min="4108" max="4108" width="75.42578125" style="78" customWidth="1"/>
    <col min="4109" max="4109" width="45.28515625" style="78" customWidth="1"/>
    <col min="4110" max="4151" width="9.140625" style="78"/>
    <col min="4152" max="4152" width="62.28515625" style="78" customWidth="1"/>
    <col min="4153" max="4352" width="9.140625" style="78"/>
    <col min="4353" max="4353" width="4.42578125" style="78" customWidth="1"/>
    <col min="4354" max="4354" width="11.5703125" style="78" customWidth="1"/>
    <col min="4355" max="4355" width="40.42578125" style="78" customWidth="1"/>
    <col min="4356" max="4356" width="5.5703125" style="78" customWidth="1"/>
    <col min="4357" max="4357" width="8.5703125" style="78" customWidth="1"/>
    <col min="4358" max="4358" width="9.85546875" style="78" customWidth="1"/>
    <col min="4359" max="4359" width="13.85546875" style="78" customWidth="1"/>
    <col min="4360" max="4360" width="11" style="78" customWidth="1"/>
    <col min="4361" max="4361" width="9.7109375" style="78" customWidth="1"/>
    <col min="4362" max="4362" width="11.28515625" style="78" customWidth="1"/>
    <col min="4363" max="4363" width="10.42578125" style="78" customWidth="1"/>
    <col min="4364" max="4364" width="75.42578125" style="78" customWidth="1"/>
    <col min="4365" max="4365" width="45.28515625" style="78" customWidth="1"/>
    <col min="4366" max="4407" width="9.140625" style="78"/>
    <col min="4408" max="4408" width="62.28515625" style="78" customWidth="1"/>
    <col min="4409" max="4608" width="9.140625" style="78"/>
    <col min="4609" max="4609" width="4.42578125" style="78" customWidth="1"/>
    <col min="4610" max="4610" width="11.5703125" style="78" customWidth="1"/>
    <col min="4611" max="4611" width="40.42578125" style="78" customWidth="1"/>
    <col min="4612" max="4612" width="5.5703125" style="78" customWidth="1"/>
    <col min="4613" max="4613" width="8.5703125" style="78" customWidth="1"/>
    <col min="4614" max="4614" width="9.85546875" style="78" customWidth="1"/>
    <col min="4615" max="4615" width="13.85546875" style="78" customWidth="1"/>
    <col min="4616" max="4616" width="11" style="78" customWidth="1"/>
    <col min="4617" max="4617" width="9.7109375" style="78" customWidth="1"/>
    <col min="4618" max="4618" width="11.28515625" style="78" customWidth="1"/>
    <col min="4619" max="4619" width="10.42578125" style="78" customWidth="1"/>
    <col min="4620" max="4620" width="75.42578125" style="78" customWidth="1"/>
    <col min="4621" max="4621" width="45.28515625" style="78" customWidth="1"/>
    <col min="4622" max="4663" width="9.140625" style="78"/>
    <col min="4664" max="4664" width="62.28515625" style="78" customWidth="1"/>
    <col min="4665" max="4864" width="9.140625" style="78"/>
    <col min="4865" max="4865" width="4.42578125" style="78" customWidth="1"/>
    <col min="4866" max="4866" width="11.5703125" style="78" customWidth="1"/>
    <col min="4867" max="4867" width="40.42578125" style="78" customWidth="1"/>
    <col min="4868" max="4868" width="5.5703125" style="78" customWidth="1"/>
    <col min="4869" max="4869" width="8.5703125" style="78" customWidth="1"/>
    <col min="4870" max="4870" width="9.85546875" style="78" customWidth="1"/>
    <col min="4871" max="4871" width="13.85546875" style="78" customWidth="1"/>
    <col min="4872" max="4872" width="11" style="78" customWidth="1"/>
    <col min="4873" max="4873" width="9.7109375" style="78" customWidth="1"/>
    <col min="4874" max="4874" width="11.28515625" style="78" customWidth="1"/>
    <col min="4875" max="4875" width="10.42578125" style="78" customWidth="1"/>
    <col min="4876" max="4876" width="75.42578125" style="78" customWidth="1"/>
    <col min="4877" max="4877" width="45.28515625" style="78" customWidth="1"/>
    <col min="4878" max="4919" width="9.140625" style="78"/>
    <col min="4920" max="4920" width="62.28515625" style="78" customWidth="1"/>
    <col min="4921" max="5120" width="9.140625" style="78"/>
    <col min="5121" max="5121" width="4.42578125" style="78" customWidth="1"/>
    <col min="5122" max="5122" width="11.5703125" style="78" customWidth="1"/>
    <col min="5123" max="5123" width="40.42578125" style="78" customWidth="1"/>
    <col min="5124" max="5124" width="5.5703125" style="78" customWidth="1"/>
    <col min="5125" max="5125" width="8.5703125" style="78" customWidth="1"/>
    <col min="5126" max="5126" width="9.85546875" style="78" customWidth="1"/>
    <col min="5127" max="5127" width="13.85546875" style="78" customWidth="1"/>
    <col min="5128" max="5128" width="11" style="78" customWidth="1"/>
    <col min="5129" max="5129" width="9.7109375" style="78" customWidth="1"/>
    <col min="5130" max="5130" width="11.28515625" style="78" customWidth="1"/>
    <col min="5131" max="5131" width="10.42578125" style="78" customWidth="1"/>
    <col min="5132" max="5132" width="75.42578125" style="78" customWidth="1"/>
    <col min="5133" max="5133" width="45.28515625" style="78" customWidth="1"/>
    <col min="5134" max="5175" width="9.140625" style="78"/>
    <col min="5176" max="5176" width="62.28515625" style="78" customWidth="1"/>
    <col min="5177" max="5376" width="9.140625" style="78"/>
    <col min="5377" max="5377" width="4.42578125" style="78" customWidth="1"/>
    <col min="5378" max="5378" width="11.5703125" style="78" customWidth="1"/>
    <col min="5379" max="5379" width="40.42578125" style="78" customWidth="1"/>
    <col min="5380" max="5380" width="5.5703125" style="78" customWidth="1"/>
    <col min="5381" max="5381" width="8.5703125" style="78" customWidth="1"/>
    <col min="5382" max="5382" width="9.85546875" style="78" customWidth="1"/>
    <col min="5383" max="5383" width="13.85546875" style="78" customWidth="1"/>
    <col min="5384" max="5384" width="11" style="78" customWidth="1"/>
    <col min="5385" max="5385" width="9.7109375" style="78" customWidth="1"/>
    <col min="5386" max="5386" width="11.28515625" style="78" customWidth="1"/>
    <col min="5387" max="5387" width="10.42578125" style="78" customWidth="1"/>
    <col min="5388" max="5388" width="75.42578125" style="78" customWidth="1"/>
    <col min="5389" max="5389" width="45.28515625" style="78" customWidth="1"/>
    <col min="5390" max="5431" width="9.140625" style="78"/>
    <col min="5432" max="5432" width="62.28515625" style="78" customWidth="1"/>
    <col min="5433" max="5632" width="9.140625" style="78"/>
    <col min="5633" max="5633" width="4.42578125" style="78" customWidth="1"/>
    <col min="5634" max="5634" width="11.5703125" style="78" customWidth="1"/>
    <col min="5635" max="5635" width="40.42578125" style="78" customWidth="1"/>
    <col min="5636" max="5636" width="5.5703125" style="78" customWidth="1"/>
    <col min="5637" max="5637" width="8.5703125" style="78" customWidth="1"/>
    <col min="5638" max="5638" width="9.85546875" style="78" customWidth="1"/>
    <col min="5639" max="5639" width="13.85546875" style="78" customWidth="1"/>
    <col min="5640" max="5640" width="11" style="78" customWidth="1"/>
    <col min="5641" max="5641" width="9.7109375" style="78" customWidth="1"/>
    <col min="5642" max="5642" width="11.28515625" style="78" customWidth="1"/>
    <col min="5643" max="5643" width="10.42578125" style="78" customWidth="1"/>
    <col min="5644" max="5644" width="75.42578125" style="78" customWidth="1"/>
    <col min="5645" max="5645" width="45.28515625" style="78" customWidth="1"/>
    <col min="5646" max="5687" width="9.140625" style="78"/>
    <col min="5688" max="5688" width="62.28515625" style="78" customWidth="1"/>
    <col min="5689" max="5888" width="9.140625" style="78"/>
    <col min="5889" max="5889" width="4.42578125" style="78" customWidth="1"/>
    <col min="5890" max="5890" width="11.5703125" style="78" customWidth="1"/>
    <col min="5891" max="5891" width="40.42578125" style="78" customWidth="1"/>
    <col min="5892" max="5892" width="5.5703125" style="78" customWidth="1"/>
    <col min="5893" max="5893" width="8.5703125" style="78" customWidth="1"/>
    <col min="5894" max="5894" width="9.85546875" style="78" customWidth="1"/>
    <col min="5895" max="5895" width="13.85546875" style="78" customWidth="1"/>
    <col min="5896" max="5896" width="11" style="78" customWidth="1"/>
    <col min="5897" max="5897" width="9.7109375" style="78" customWidth="1"/>
    <col min="5898" max="5898" width="11.28515625" style="78" customWidth="1"/>
    <col min="5899" max="5899" width="10.42578125" style="78" customWidth="1"/>
    <col min="5900" max="5900" width="75.42578125" style="78" customWidth="1"/>
    <col min="5901" max="5901" width="45.28515625" style="78" customWidth="1"/>
    <col min="5902" max="5943" width="9.140625" style="78"/>
    <col min="5944" max="5944" width="62.28515625" style="78" customWidth="1"/>
    <col min="5945" max="6144" width="9.140625" style="78"/>
    <col min="6145" max="6145" width="4.42578125" style="78" customWidth="1"/>
    <col min="6146" max="6146" width="11.5703125" style="78" customWidth="1"/>
    <col min="6147" max="6147" width="40.42578125" style="78" customWidth="1"/>
    <col min="6148" max="6148" width="5.5703125" style="78" customWidth="1"/>
    <col min="6149" max="6149" width="8.5703125" style="78" customWidth="1"/>
    <col min="6150" max="6150" width="9.85546875" style="78" customWidth="1"/>
    <col min="6151" max="6151" width="13.85546875" style="78" customWidth="1"/>
    <col min="6152" max="6152" width="11" style="78" customWidth="1"/>
    <col min="6153" max="6153" width="9.7109375" style="78" customWidth="1"/>
    <col min="6154" max="6154" width="11.28515625" style="78" customWidth="1"/>
    <col min="6155" max="6155" width="10.42578125" style="78" customWidth="1"/>
    <col min="6156" max="6156" width="75.42578125" style="78" customWidth="1"/>
    <col min="6157" max="6157" width="45.28515625" style="78" customWidth="1"/>
    <col min="6158" max="6199" width="9.140625" style="78"/>
    <col min="6200" max="6200" width="62.28515625" style="78" customWidth="1"/>
    <col min="6201" max="6400" width="9.140625" style="78"/>
    <col min="6401" max="6401" width="4.42578125" style="78" customWidth="1"/>
    <col min="6402" max="6402" width="11.5703125" style="78" customWidth="1"/>
    <col min="6403" max="6403" width="40.42578125" style="78" customWidth="1"/>
    <col min="6404" max="6404" width="5.5703125" style="78" customWidth="1"/>
    <col min="6405" max="6405" width="8.5703125" style="78" customWidth="1"/>
    <col min="6406" max="6406" width="9.85546875" style="78" customWidth="1"/>
    <col min="6407" max="6407" width="13.85546875" style="78" customWidth="1"/>
    <col min="6408" max="6408" width="11" style="78" customWidth="1"/>
    <col min="6409" max="6409" width="9.7109375" style="78" customWidth="1"/>
    <col min="6410" max="6410" width="11.28515625" style="78" customWidth="1"/>
    <col min="6411" max="6411" width="10.42578125" style="78" customWidth="1"/>
    <col min="6412" max="6412" width="75.42578125" style="78" customWidth="1"/>
    <col min="6413" max="6413" width="45.28515625" style="78" customWidth="1"/>
    <col min="6414" max="6455" width="9.140625" style="78"/>
    <col min="6456" max="6456" width="62.28515625" style="78" customWidth="1"/>
    <col min="6457" max="6656" width="9.140625" style="78"/>
    <col min="6657" max="6657" width="4.42578125" style="78" customWidth="1"/>
    <col min="6658" max="6658" width="11.5703125" style="78" customWidth="1"/>
    <col min="6659" max="6659" width="40.42578125" style="78" customWidth="1"/>
    <col min="6660" max="6660" width="5.5703125" style="78" customWidth="1"/>
    <col min="6661" max="6661" width="8.5703125" style="78" customWidth="1"/>
    <col min="6662" max="6662" width="9.85546875" style="78" customWidth="1"/>
    <col min="6663" max="6663" width="13.85546875" style="78" customWidth="1"/>
    <col min="6664" max="6664" width="11" style="78" customWidth="1"/>
    <col min="6665" max="6665" width="9.7109375" style="78" customWidth="1"/>
    <col min="6666" max="6666" width="11.28515625" style="78" customWidth="1"/>
    <col min="6667" max="6667" width="10.42578125" style="78" customWidth="1"/>
    <col min="6668" max="6668" width="75.42578125" style="78" customWidth="1"/>
    <col min="6669" max="6669" width="45.28515625" style="78" customWidth="1"/>
    <col min="6670" max="6711" width="9.140625" style="78"/>
    <col min="6712" max="6712" width="62.28515625" style="78" customWidth="1"/>
    <col min="6713" max="6912" width="9.140625" style="78"/>
    <col min="6913" max="6913" width="4.42578125" style="78" customWidth="1"/>
    <col min="6914" max="6914" width="11.5703125" style="78" customWidth="1"/>
    <col min="6915" max="6915" width="40.42578125" style="78" customWidth="1"/>
    <col min="6916" max="6916" width="5.5703125" style="78" customWidth="1"/>
    <col min="6917" max="6917" width="8.5703125" style="78" customWidth="1"/>
    <col min="6918" max="6918" width="9.85546875" style="78" customWidth="1"/>
    <col min="6919" max="6919" width="13.85546875" style="78" customWidth="1"/>
    <col min="6920" max="6920" width="11" style="78" customWidth="1"/>
    <col min="6921" max="6921" width="9.7109375" style="78" customWidth="1"/>
    <col min="6922" max="6922" width="11.28515625" style="78" customWidth="1"/>
    <col min="6923" max="6923" width="10.42578125" style="78" customWidth="1"/>
    <col min="6924" max="6924" width="75.42578125" style="78" customWidth="1"/>
    <col min="6925" max="6925" width="45.28515625" style="78" customWidth="1"/>
    <col min="6926" max="6967" width="9.140625" style="78"/>
    <col min="6968" max="6968" width="62.28515625" style="78" customWidth="1"/>
    <col min="6969" max="7168" width="9.140625" style="78"/>
    <col min="7169" max="7169" width="4.42578125" style="78" customWidth="1"/>
    <col min="7170" max="7170" width="11.5703125" style="78" customWidth="1"/>
    <col min="7171" max="7171" width="40.42578125" style="78" customWidth="1"/>
    <col min="7172" max="7172" width="5.5703125" style="78" customWidth="1"/>
    <col min="7173" max="7173" width="8.5703125" style="78" customWidth="1"/>
    <col min="7174" max="7174" width="9.85546875" style="78" customWidth="1"/>
    <col min="7175" max="7175" width="13.85546875" style="78" customWidth="1"/>
    <col min="7176" max="7176" width="11" style="78" customWidth="1"/>
    <col min="7177" max="7177" width="9.7109375" style="78" customWidth="1"/>
    <col min="7178" max="7178" width="11.28515625" style="78" customWidth="1"/>
    <col min="7179" max="7179" width="10.42578125" style="78" customWidth="1"/>
    <col min="7180" max="7180" width="75.42578125" style="78" customWidth="1"/>
    <col min="7181" max="7181" width="45.28515625" style="78" customWidth="1"/>
    <col min="7182" max="7223" width="9.140625" style="78"/>
    <col min="7224" max="7224" width="62.28515625" style="78" customWidth="1"/>
    <col min="7225" max="7424" width="9.140625" style="78"/>
    <col min="7425" max="7425" width="4.42578125" style="78" customWidth="1"/>
    <col min="7426" max="7426" width="11.5703125" style="78" customWidth="1"/>
    <col min="7427" max="7427" width="40.42578125" style="78" customWidth="1"/>
    <col min="7428" max="7428" width="5.5703125" style="78" customWidth="1"/>
    <col min="7429" max="7429" width="8.5703125" style="78" customWidth="1"/>
    <col min="7430" max="7430" width="9.85546875" style="78" customWidth="1"/>
    <col min="7431" max="7431" width="13.85546875" style="78" customWidth="1"/>
    <col min="7432" max="7432" width="11" style="78" customWidth="1"/>
    <col min="7433" max="7433" width="9.7109375" style="78" customWidth="1"/>
    <col min="7434" max="7434" width="11.28515625" style="78" customWidth="1"/>
    <col min="7435" max="7435" width="10.42578125" style="78" customWidth="1"/>
    <col min="7436" max="7436" width="75.42578125" style="78" customWidth="1"/>
    <col min="7437" max="7437" width="45.28515625" style="78" customWidth="1"/>
    <col min="7438" max="7479" width="9.140625" style="78"/>
    <col min="7480" max="7480" width="62.28515625" style="78" customWidth="1"/>
    <col min="7481" max="7680" width="9.140625" style="78"/>
    <col min="7681" max="7681" width="4.42578125" style="78" customWidth="1"/>
    <col min="7682" max="7682" width="11.5703125" style="78" customWidth="1"/>
    <col min="7683" max="7683" width="40.42578125" style="78" customWidth="1"/>
    <col min="7684" max="7684" width="5.5703125" style="78" customWidth="1"/>
    <col min="7685" max="7685" width="8.5703125" style="78" customWidth="1"/>
    <col min="7686" max="7686" width="9.85546875" style="78" customWidth="1"/>
    <col min="7687" max="7687" width="13.85546875" style="78" customWidth="1"/>
    <col min="7688" max="7688" width="11" style="78" customWidth="1"/>
    <col min="7689" max="7689" width="9.7109375" style="78" customWidth="1"/>
    <col min="7690" max="7690" width="11.28515625" style="78" customWidth="1"/>
    <col min="7691" max="7691" width="10.42578125" style="78" customWidth="1"/>
    <col min="7692" max="7692" width="75.42578125" style="78" customWidth="1"/>
    <col min="7693" max="7693" width="45.28515625" style="78" customWidth="1"/>
    <col min="7694" max="7735" width="9.140625" style="78"/>
    <col min="7736" max="7736" width="62.28515625" style="78" customWidth="1"/>
    <col min="7737" max="7936" width="9.140625" style="78"/>
    <col min="7937" max="7937" width="4.42578125" style="78" customWidth="1"/>
    <col min="7938" max="7938" width="11.5703125" style="78" customWidth="1"/>
    <col min="7939" max="7939" width="40.42578125" style="78" customWidth="1"/>
    <col min="7940" max="7940" width="5.5703125" style="78" customWidth="1"/>
    <col min="7941" max="7941" width="8.5703125" style="78" customWidth="1"/>
    <col min="7942" max="7942" width="9.85546875" style="78" customWidth="1"/>
    <col min="7943" max="7943" width="13.85546875" style="78" customWidth="1"/>
    <col min="7944" max="7944" width="11" style="78" customWidth="1"/>
    <col min="7945" max="7945" width="9.7109375" style="78" customWidth="1"/>
    <col min="7946" max="7946" width="11.28515625" style="78" customWidth="1"/>
    <col min="7947" max="7947" width="10.42578125" style="78" customWidth="1"/>
    <col min="7948" max="7948" width="75.42578125" style="78" customWidth="1"/>
    <col min="7949" max="7949" width="45.28515625" style="78" customWidth="1"/>
    <col min="7950" max="7991" width="9.140625" style="78"/>
    <col min="7992" max="7992" width="62.28515625" style="78" customWidth="1"/>
    <col min="7993" max="8192" width="9.140625" style="78"/>
    <col min="8193" max="8193" width="4.42578125" style="78" customWidth="1"/>
    <col min="8194" max="8194" width="11.5703125" style="78" customWidth="1"/>
    <col min="8195" max="8195" width="40.42578125" style="78" customWidth="1"/>
    <col min="8196" max="8196" width="5.5703125" style="78" customWidth="1"/>
    <col min="8197" max="8197" width="8.5703125" style="78" customWidth="1"/>
    <col min="8198" max="8198" width="9.85546875" style="78" customWidth="1"/>
    <col min="8199" max="8199" width="13.85546875" style="78" customWidth="1"/>
    <col min="8200" max="8200" width="11" style="78" customWidth="1"/>
    <col min="8201" max="8201" width="9.7109375" style="78" customWidth="1"/>
    <col min="8202" max="8202" width="11.28515625" style="78" customWidth="1"/>
    <col min="8203" max="8203" width="10.42578125" style="78" customWidth="1"/>
    <col min="8204" max="8204" width="75.42578125" style="78" customWidth="1"/>
    <col min="8205" max="8205" width="45.28515625" style="78" customWidth="1"/>
    <col min="8206" max="8247" width="9.140625" style="78"/>
    <col min="8248" max="8248" width="62.28515625" style="78" customWidth="1"/>
    <col min="8249" max="8448" width="9.140625" style="78"/>
    <col min="8449" max="8449" width="4.42578125" style="78" customWidth="1"/>
    <col min="8450" max="8450" width="11.5703125" style="78" customWidth="1"/>
    <col min="8451" max="8451" width="40.42578125" style="78" customWidth="1"/>
    <col min="8452" max="8452" width="5.5703125" style="78" customWidth="1"/>
    <col min="8453" max="8453" width="8.5703125" style="78" customWidth="1"/>
    <col min="8454" max="8454" width="9.85546875" style="78" customWidth="1"/>
    <col min="8455" max="8455" width="13.85546875" style="78" customWidth="1"/>
    <col min="8456" max="8456" width="11" style="78" customWidth="1"/>
    <col min="8457" max="8457" width="9.7109375" style="78" customWidth="1"/>
    <col min="8458" max="8458" width="11.28515625" style="78" customWidth="1"/>
    <col min="8459" max="8459" width="10.42578125" style="78" customWidth="1"/>
    <col min="8460" max="8460" width="75.42578125" style="78" customWidth="1"/>
    <col min="8461" max="8461" width="45.28515625" style="78" customWidth="1"/>
    <col min="8462" max="8503" width="9.140625" style="78"/>
    <col min="8504" max="8504" width="62.28515625" style="78" customWidth="1"/>
    <col min="8505" max="8704" width="9.140625" style="78"/>
    <col min="8705" max="8705" width="4.42578125" style="78" customWidth="1"/>
    <col min="8706" max="8706" width="11.5703125" style="78" customWidth="1"/>
    <col min="8707" max="8707" width="40.42578125" style="78" customWidth="1"/>
    <col min="8708" max="8708" width="5.5703125" style="78" customWidth="1"/>
    <col min="8709" max="8709" width="8.5703125" style="78" customWidth="1"/>
    <col min="8710" max="8710" width="9.85546875" style="78" customWidth="1"/>
    <col min="8711" max="8711" width="13.85546875" style="78" customWidth="1"/>
    <col min="8712" max="8712" width="11" style="78" customWidth="1"/>
    <col min="8713" max="8713" width="9.7109375" style="78" customWidth="1"/>
    <col min="8714" max="8714" width="11.28515625" style="78" customWidth="1"/>
    <col min="8715" max="8715" width="10.42578125" style="78" customWidth="1"/>
    <col min="8716" max="8716" width="75.42578125" style="78" customWidth="1"/>
    <col min="8717" max="8717" width="45.28515625" style="78" customWidth="1"/>
    <col min="8718" max="8759" width="9.140625" style="78"/>
    <col min="8760" max="8760" width="62.28515625" style="78" customWidth="1"/>
    <col min="8761" max="8960" width="9.140625" style="78"/>
    <col min="8961" max="8961" width="4.42578125" style="78" customWidth="1"/>
    <col min="8962" max="8962" width="11.5703125" style="78" customWidth="1"/>
    <col min="8963" max="8963" width="40.42578125" style="78" customWidth="1"/>
    <col min="8964" max="8964" width="5.5703125" style="78" customWidth="1"/>
    <col min="8965" max="8965" width="8.5703125" style="78" customWidth="1"/>
    <col min="8966" max="8966" width="9.85546875" style="78" customWidth="1"/>
    <col min="8967" max="8967" width="13.85546875" style="78" customWidth="1"/>
    <col min="8968" max="8968" width="11" style="78" customWidth="1"/>
    <col min="8969" max="8969" width="9.7109375" style="78" customWidth="1"/>
    <col min="8970" max="8970" width="11.28515625" style="78" customWidth="1"/>
    <col min="8971" max="8971" width="10.42578125" style="78" customWidth="1"/>
    <col min="8972" max="8972" width="75.42578125" style="78" customWidth="1"/>
    <col min="8973" max="8973" width="45.28515625" style="78" customWidth="1"/>
    <col min="8974" max="9015" width="9.140625" style="78"/>
    <col min="9016" max="9016" width="62.28515625" style="78" customWidth="1"/>
    <col min="9017" max="9216" width="9.140625" style="78"/>
    <col min="9217" max="9217" width="4.42578125" style="78" customWidth="1"/>
    <col min="9218" max="9218" width="11.5703125" style="78" customWidth="1"/>
    <col min="9219" max="9219" width="40.42578125" style="78" customWidth="1"/>
    <col min="9220" max="9220" width="5.5703125" style="78" customWidth="1"/>
    <col min="9221" max="9221" width="8.5703125" style="78" customWidth="1"/>
    <col min="9222" max="9222" width="9.85546875" style="78" customWidth="1"/>
    <col min="9223" max="9223" width="13.85546875" style="78" customWidth="1"/>
    <col min="9224" max="9224" width="11" style="78" customWidth="1"/>
    <col min="9225" max="9225" width="9.7109375" style="78" customWidth="1"/>
    <col min="9226" max="9226" width="11.28515625" style="78" customWidth="1"/>
    <col min="9227" max="9227" width="10.42578125" style="78" customWidth="1"/>
    <col min="9228" max="9228" width="75.42578125" style="78" customWidth="1"/>
    <col min="9229" max="9229" width="45.28515625" style="78" customWidth="1"/>
    <col min="9230" max="9271" width="9.140625" style="78"/>
    <col min="9272" max="9272" width="62.28515625" style="78" customWidth="1"/>
    <col min="9273" max="9472" width="9.140625" style="78"/>
    <col min="9473" max="9473" width="4.42578125" style="78" customWidth="1"/>
    <col min="9474" max="9474" width="11.5703125" style="78" customWidth="1"/>
    <col min="9475" max="9475" width="40.42578125" style="78" customWidth="1"/>
    <col min="9476" max="9476" width="5.5703125" style="78" customWidth="1"/>
    <col min="9477" max="9477" width="8.5703125" style="78" customWidth="1"/>
    <col min="9478" max="9478" width="9.85546875" style="78" customWidth="1"/>
    <col min="9479" max="9479" width="13.85546875" style="78" customWidth="1"/>
    <col min="9480" max="9480" width="11" style="78" customWidth="1"/>
    <col min="9481" max="9481" width="9.7109375" style="78" customWidth="1"/>
    <col min="9482" max="9482" width="11.28515625" style="78" customWidth="1"/>
    <col min="9483" max="9483" width="10.42578125" style="78" customWidth="1"/>
    <col min="9484" max="9484" width="75.42578125" style="78" customWidth="1"/>
    <col min="9485" max="9485" width="45.28515625" style="78" customWidth="1"/>
    <col min="9486" max="9527" width="9.140625" style="78"/>
    <col min="9528" max="9528" width="62.28515625" style="78" customWidth="1"/>
    <col min="9529" max="9728" width="9.140625" style="78"/>
    <col min="9729" max="9729" width="4.42578125" style="78" customWidth="1"/>
    <col min="9730" max="9730" width="11.5703125" style="78" customWidth="1"/>
    <col min="9731" max="9731" width="40.42578125" style="78" customWidth="1"/>
    <col min="9732" max="9732" width="5.5703125" style="78" customWidth="1"/>
    <col min="9733" max="9733" width="8.5703125" style="78" customWidth="1"/>
    <col min="9734" max="9734" width="9.85546875" style="78" customWidth="1"/>
    <col min="9735" max="9735" width="13.85546875" style="78" customWidth="1"/>
    <col min="9736" max="9736" width="11" style="78" customWidth="1"/>
    <col min="9737" max="9737" width="9.7109375" style="78" customWidth="1"/>
    <col min="9738" max="9738" width="11.28515625" style="78" customWidth="1"/>
    <col min="9739" max="9739" width="10.42578125" style="78" customWidth="1"/>
    <col min="9740" max="9740" width="75.42578125" style="78" customWidth="1"/>
    <col min="9741" max="9741" width="45.28515625" style="78" customWidth="1"/>
    <col min="9742" max="9783" width="9.140625" style="78"/>
    <col min="9784" max="9784" width="62.28515625" style="78" customWidth="1"/>
    <col min="9785" max="9984" width="9.140625" style="78"/>
    <col min="9985" max="9985" width="4.42578125" style="78" customWidth="1"/>
    <col min="9986" max="9986" width="11.5703125" style="78" customWidth="1"/>
    <col min="9987" max="9987" width="40.42578125" style="78" customWidth="1"/>
    <col min="9988" max="9988" width="5.5703125" style="78" customWidth="1"/>
    <col min="9989" max="9989" width="8.5703125" style="78" customWidth="1"/>
    <col min="9990" max="9990" width="9.85546875" style="78" customWidth="1"/>
    <col min="9991" max="9991" width="13.85546875" style="78" customWidth="1"/>
    <col min="9992" max="9992" width="11" style="78" customWidth="1"/>
    <col min="9993" max="9993" width="9.7109375" style="78" customWidth="1"/>
    <col min="9994" max="9994" width="11.28515625" style="78" customWidth="1"/>
    <col min="9995" max="9995" width="10.42578125" style="78" customWidth="1"/>
    <col min="9996" max="9996" width="75.42578125" style="78" customWidth="1"/>
    <col min="9997" max="9997" width="45.28515625" style="78" customWidth="1"/>
    <col min="9998" max="10039" width="9.140625" style="78"/>
    <col min="10040" max="10040" width="62.28515625" style="78" customWidth="1"/>
    <col min="10041" max="10240" width="9.140625" style="78"/>
    <col min="10241" max="10241" width="4.42578125" style="78" customWidth="1"/>
    <col min="10242" max="10242" width="11.5703125" style="78" customWidth="1"/>
    <col min="10243" max="10243" width="40.42578125" style="78" customWidth="1"/>
    <col min="10244" max="10244" width="5.5703125" style="78" customWidth="1"/>
    <col min="10245" max="10245" width="8.5703125" style="78" customWidth="1"/>
    <col min="10246" max="10246" width="9.85546875" style="78" customWidth="1"/>
    <col min="10247" max="10247" width="13.85546875" style="78" customWidth="1"/>
    <col min="10248" max="10248" width="11" style="78" customWidth="1"/>
    <col min="10249" max="10249" width="9.7109375" style="78" customWidth="1"/>
    <col min="10250" max="10250" width="11.28515625" style="78" customWidth="1"/>
    <col min="10251" max="10251" width="10.42578125" style="78" customWidth="1"/>
    <col min="10252" max="10252" width="75.42578125" style="78" customWidth="1"/>
    <col min="10253" max="10253" width="45.28515625" style="78" customWidth="1"/>
    <col min="10254" max="10295" width="9.140625" style="78"/>
    <col min="10296" max="10296" width="62.28515625" style="78" customWidth="1"/>
    <col min="10297" max="10496" width="9.140625" style="78"/>
    <col min="10497" max="10497" width="4.42578125" style="78" customWidth="1"/>
    <col min="10498" max="10498" width="11.5703125" style="78" customWidth="1"/>
    <col min="10499" max="10499" width="40.42578125" style="78" customWidth="1"/>
    <col min="10500" max="10500" width="5.5703125" style="78" customWidth="1"/>
    <col min="10501" max="10501" width="8.5703125" style="78" customWidth="1"/>
    <col min="10502" max="10502" width="9.85546875" style="78" customWidth="1"/>
    <col min="10503" max="10503" width="13.85546875" style="78" customWidth="1"/>
    <col min="10504" max="10504" width="11" style="78" customWidth="1"/>
    <col min="10505" max="10505" width="9.7109375" style="78" customWidth="1"/>
    <col min="10506" max="10506" width="11.28515625" style="78" customWidth="1"/>
    <col min="10507" max="10507" width="10.42578125" style="78" customWidth="1"/>
    <col min="10508" max="10508" width="75.42578125" style="78" customWidth="1"/>
    <col min="10509" max="10509" width="45.28515625" style="78" customWidth="1"/>
    <col min="10510" max="10551" width="9.140625" style="78"/>
    <col min="10552" max="10552" width="62.28515625" style="78" customWidth="1"/>
    <col min="10553" max="10752" width="9.140625" style="78"/>
    <col min="10753" max="10753" width="4.42578125" style="78" customWidth="1"/>
    <col min="10754" max="10754" width="11.5703125" style="78" customWidth="1"/>
    <col min="10755" max="10755" width="40.42578125" style="78" customWidth="1"/>
    <col min="10756" max="10756" width="5.5703125" style="78" customWidth="1"/>
    <col min="10757" max="10757" width="8.5703125" style="78" customWidth="1"/>
    <col min="10758" max="10758" width="9.85546875" style="78" customWidth="1"/>
    <col min="10759" max="10759" width="13.85546875" style="78" customWidth="1"/>
    <col min="10760" max="10760" width="11" style="78" customWidth="1"/>
    <col min="10761" max="10761" width="9.7109375" style="78" customWidth="1"/>
    <col min="10762" max="10762" width="11.28515625" style="78" customWidth="1"/>
    <col min="10763" max="10763" width="10.42578125" style="78" customWidth="1"/>
    <col min="10764" max="10764" width="75.42578125" style="78" customWidth="1"/>
    <col min="10765" max="10765" width="45.28515625" style="78" customWidth="1"/>
    <col min="10766" max="10807" width="9.140625" style="78"/>
    <col min="10808" max="10808" width="62.28515625" style="78" customWidth="1"/>
    <col min="10809" max="11008" width="9.140625" style="78"/>
    <col min="11009" max="11009" width="4.42578125" style="78" customWidth="1"/>
    <col min="11010" max="11010" width="11.5703125" style="78" customWidth="1"/>
    <col min="11011" max="11011" width="40.42578125" style="78" customWidth="1"/>
    <col min="11012" max="11012" width="5.5703125" style="78" customWidth="1"/>
    <col min="11013" max="11013" width="8.5703125" style="78" customWidth="1"/>
    <col min="11014" max="11014" width="9.85546875" style="78" customWidth="1"/>
    <col min="11015" max="11015" width="13.85546875" style="78" customWidth="1"/>
    <col min="11016" max="11016" width="11" style="78" customWidth="1"/>
    <col min="11017" max="11017" width="9.7109375" style="78" customWidth="1"/>
    <col min="11018" max="11018" width="11.28515625" style="78" customWidth="1"/>
    <col min="11019" max="11019" width="10.42578125" style="78" customWidth="1"/>
    <col min="11020" max="11020" width="75.42578125" style="78" customWidth="1"/>
    <col min="11021" max="11021" width="45.28515625" style="78" customWidth="1"/>
    <col min="11022" max="11063" width="9.140625" style="78"/>
    <col min="11064" max="11064" width="62.28515625" style="78" customWidth="1"/>
    <col min="11065" max="11264" width="9.140625" style="78"/>
    <col min="11265" max="11265" width="4.42578125" style="78" customWidth="1"/>
    <col min="11266" max="11266" width="11.5703125" style="78" customWidth="1"/>
    <col min="11267" max="11267" width="40.42578125" style="78" customWidth="1"/>
    <col min="11268" max="11268" width="5.5703125" style="78" customWidth="1"/>
    <col min="11269" max="11269" width="8.5703125" style="78" customWidth="1"/>
    <col min="11270" max="11270" width="9.85546875" style="78" customWidth="1"/>
    <col min="11271" max="11271" width="13.85546875" style="78" customWidth="1"/>
    <col min="11272" max="11272" width="11" style="78" customWidth="1"/>
    <col min="11273" max="11273" width="9.7109375" style="78" customWidth="1"/>
    <col min="11274" max="11274" width="11.28515625" style="78" customWidth="1"/>
    <col min="11275" max="11275" width="10.42578125" style="78" customWidth="1"/>
    <col min="11276" max="11276" width="75.42578125" style="78" customWidth="1"/>
    <col min="11277" max="11277" width="45.28515625" style="78" customWidth="1"/>
    <col min="11278" max="11319" width="9.140625" style="78"/>
    <col min="11320" max="11320" width="62.28515625" style="78" customWidth="1"/>
    <col min="11321" max="11520" width="9.140625" style="78"/>
    <col min="11521" max="11521" width="4.42578125" style="78" customWidth="1"/>
    <col min="11522" max="11522" width="11.5703125" style="78" customWidth="1"/>
    <col min="11523" max="11523" width="40.42578125" style="78" customWidth="1"/>
    <col min="11524" max="11524" width="5.5703125" style="78" customWidth="1"/>
    <col min="11525" max="11525" width="8.5703125" style="78" customWidth="1"/>
    <col min="11526" max="11526" width="9.85546875" style="78" customWidth="1"/>
    <col min="11527" max="11527" width="13.85546875" style="78" customWidth="1"/>
    <col min="11528" max="11528" width="11" style="78" customWidth="1"/>
    <col min="11529" max="11529" width="9.7109375" style="78" customWidth="1"/>
    <col min="11530" max="11530" width="11.28515625" style="78" customWidth="1"/>
    <col min="11531" max="11531" width="10.42578125" style="78" customWidth="1"/>
    <col min="11532" max="11532" width="75.42578125" style="78" customWidth="1"/>
    <col min="11533" max="11533" width="45.28515625" style="78" customWidth="1"/>
    <col min="11534" max="11575" width="9.140625" style="78"/>
    <col min="11576" max="11576" width="62.28515625" style="78" customWidth="1"/>
    <col min="11577" max="11776" width="9.140625" style="78"/>
    <col min="11777" max="11777" width="4.42578125" style="78" customWidth="1"/>
    <col min="11778" max="11778" width="11.5703125" style="78" customWidth="1"/>
    <col min="11779" max="11779" width="40.42578125" style="78" customWidth="1"/>
    <col min="11780" max="11780" width="5.5703125" style="78" customWidth="1"/>
    <col min="11781" max="11781" width="8.5703125" style="78" customWidth="1"/>
    <col min="11782" max="11782" width="9.85546875" style="78" customWidth="1"/>
    <col min="11783" max="11783" width="13.85546875" style="78" customWidth="1"/>
    <col min="11784" max="11784" width="11" style="78" customWidth="1"/>
    <col min="11785" max="11785" width="9.7109375" style="78" customWidth="1"/>
    <col min="11786" max="11786" width="11.28515625" style="78" customWidth="1"/>
    <col min="11787" max="11787" width="10.42578125" style="78" customWidth="1"/>
    <col min="11788" max="11788" width="75.42578125" style="78" customWidth="1"/>
    <col min="11789" max="11789" width="45.28515625" style="78" customWidth="1"/>
    <col min="11790" max="11831" width="9.140625" style="78"/>
    <col min="11832" max="11832" width="62.28515625" style="78" customWidth="1"/>
    <col min="11833" max="12032" width="9.140625" style="78"/>
    <col min="12033" max="12033" width="4.42578125" style="78" customWidth="1"/>
    <col min="12034" max="12034" width="11.5703125" style="78" customWidth="1"/>
    <col min="12035" max="12035" width="40.42578125" style="78" customWidth="1"/>
    <col min="12036" max="12036" width="5.5703125" style="78" customWidth="1"/>
    <col min="12037" max="12037" width="8.5703125" style="78" customWidth="1"/>
    <col min="12038" max="12038" width="9.85546875" style="78" customWidth="1"/>
    <col min="12039" max="12039" width="13.85546875" style="78" customWidth="1"/>
    <col min="12040" max="12040" width="11" style="78" customWidth="1"/>
    <col min="12041" max="12041" width="9.7109375" style="78" customWidth="1"/>
    <col min="12042" max="12042" width="11.28515625" style="78" customWidth="1"/>
    <col min="12043" max="12043" width="10.42578125" style="78" customWidth="1"/>
    <col min="12044" max="12044" width="75.42578125" style="78" customWidth="1"/>
    <col min="12045" max="12045" width="45.28515625" style="78" customWidth="1"/>
    <col min="12046" max="12087" width="9.140625" style="78"/>
    <col min="12088" max="12088" width="62.28515625" style="78" customWidth="1"/>
    <col min="12089" max="12288" width="9.140625" style="78"/>
    <col min="12289" max="12289" width="4.42578125" style="78" customWidth="1"/>
    <col min="12290" max="12290" width="11.5703125" style="78" customWidth="1"/>
    <col min="12291" max="12291" width="40.42578125" style="78" customWidth="1"/>
    <col min="12292" max="12292" width="5.5703125" style="78" customWidth="1"/>
    <col min="12293" max="12293" width="8.5703125" style="78" customWidth="1"/>
    <col min="12294" max="12294" width="9.85546875" style="78" customWidth="1"/>
    <col min="12295" max="12295" width="13.85546875" style="78" customWidth="1"/>
    <col min="12296" max="12296" width="11" style="78" customWidth="1"/>
    <col min="12297" max="12297" width="9.7109375" style="78" customWidth="1"/>
    <col min="12298" max="12298" width="11.28515625" style="78" customWidth="1"/>
    <col min="12299" max="12299" width="10.42578125" style="78" customWidth="1"/>
    <col min="12300" max="12300" width="75.42578125" style="78" customWidth="1"/>
    <col min="12301" max="12301" width="45.28515625" style="78" customWidth="1"/>
    <col min="12302" max="12343" width="9.140625" style="78"/>
    <col min="12344" max="12344" width="62.28515625" style="78" customWidth="1"/>
    <col min="12345" max="12544" width="9.140625" style="78"/>
    <col min="12545" max="12545" width="4.42578125" style="78" customWidth="1"/>
    <col min="12546" max="12546" width="11.5703125" style="78" customWidth="1"/>
    <col min="12547" max="12547" width="40.42578125" style="78" customWidth="1"/>
    <col min="12548" max="12548" width="5.5703125" style="78" customWidth="1"/>
    <col min="12549" max="12549" width="8.5703125" style="78" customWidth="1"/>
    <col min="12550" max="12550" width="9.85546875" style="78" customWidth="1"/>
    <col min="12551" max="12551" width="13.85546875" style="78" customWidth="1"/>
    <col min="12552" max="12552" width="11" style="78" customWidth="1"/>
    <col min="12553" max="12553" width="9.7109375" style="78" customWidth="1"/>
    <col min="12554" max="12554" width="11.28515625" style="78" customWidth="1"/>
    <col min="12555" max="12555" width="10.42578125" style="78" customWidth="1"/>
    <col min="12556" max="12556" width="75.42578125" style="78" customWidth="1"/>
    <col min="12557" max="12557" width="45.28515625" style="78" customWidth="1"/>
    <col min="12558" max="12599" width="9.140625" style="78"/>
    <col min="12600" max="12600" width="62.28515625" style="78" customWidth="1"/>
    <col min="12601" max="12800" width="9.140625" style="78"/>
    <col min="12801" max="12801" width="4.42578125" style="78" customWidth="1"/>
    <col min="12802" max="12802" width="11.5703125" style="78" customWidth="1"/>
    <col min="12803" max="12803" width="40.42578125" style="78" customWidth="1"/>
    <col min="12804" max="12804" width="5.5703125" style="78" customWidth="1"/>
    <col min="12805" max="12805" width="8.5703125" style="78" customWidth="1"/>
    <col min="12806" max="12806" width="9.85546875" style="78" customWidth="1"/>
    <col min="12807" max="12807" width="13.85546875" style="78" customWidth="1"/>
    <col min="12808" max="12808" width="11" style="78" customWidth="1"/>
    <col min="12809" max="12809" width="9.7109375" style="78" customWidth="1"/>
    <col min="12810" max="12810" width="11.28515625" style="78" customWidth="1"/>
    <col min="12811" max="12811" width="10.42578125" style="78" customWidth="1"/>
    <col min="12812" max="12812" width="75.42578125" style="78" customWidth="1"/>
    <col min="12813" max="12813" width="45.28515625" style="78" customWidth="1"/>
    <col min="12814" max="12855" width="9.140625" style="78"/>
    <col min="12856" max="12856" width="62.28515625" style="78" customWidth="1"/>
    <col min="12857" max="13056" width="9.140625" style="78"/>
    <col min="13057" max="13057" width="4.42578125" style="78" customWidth="1"/>
    <col min="13058" max="13058" width="11.5703125" style="78" customWidth="1"/>
    <col min="13059" max="13059" width="40.42578125" style="78" customWidth="1"/>
    <col min="13060" max="13060" width="5.5703125" style="78" customWidth="1"/>
    <col min="13061" max="13061" width="8.5703125" style="78" customWidth="1"/>
    <col min="13062" max="13062" width="9.85546875" style="78" customWidth="1"/>
    <col min="13063" max="13063" width="13.85546875" style="78" customWidth="1"/>
    <col min="13064" max="13064" width="11" style="78" customWidth="1"/>
    <col min="13065" max="13065" width="9.7109375" style="78" customWidth="1"/>
    <col min="13066" max="13066" width="11.28515625" style="78" customWidth="1"/>
    <col min="13067" max="13067" width="10.42578125" style="78" customWidth="1"/>
    <col min="13068" max="13068" width="75.42578125" style="78" customWidth="1"/>
    <col min="13069" max="13069" width="45.28515625" style="78" customWidth="1"/>
    <col min="13070" max="13111" width="9.140625" style="78"/>
    <col min="13112" max="13112" width="62.28515625" style="78" customWidth="1"/>
    <col min="13113" max="13312" width="9.140625" style="78"/>
    <col min="13313" max="13313" width="4.42578125" style="78" customWidth="1"/>
    <col min="13314" max="13314" width="11.5703125" style="78" customWidth="1"/>
    <col min="13315" max="13315" width="40.42578125" style="78" customWidth="1"/>
    <col min="13316" max="13316" width="5.5703125" style="78" customWidth="1"/>
    <col min="13317" max="13317" width="8.5703125" style="78" customWidth="1"/>
    <col min="13318" max="13318" width="9.85546875" style="78" customWidth="1"/>
    <col min="13319" max="13319" width="13.85546875" style="78" customWidth="1"/>
    <col min="13320" max="13320" width="11" style="78" customWidth="1"/>
    <col min="13321" max="13321" width="9.7109375" style="78" customWidth="1"/>
    <col min="13322" max="13322" width="11.28515625" style="78" customWidth="1"/>
    <col min="13323" max="13323" width="10.42578125" style="78" customWidth="1"/>
    <col min="13324" max="13324" width="75.42578125" style="78" customWidth="1"/>
    <col min="13325" max="13325" width="45.28515625" style="78" customWidth="1"/>
    <col min="13326" max="13367" width="9.140625" style="78"/>
    <col min="13368" max="13368" width="62.28515625" style="78" customWidth="1"/>
    <col min="13369" max="13568" width="9.140625" style="78"/>
    <col min="13569" max="13569" width="4.42578125" style="78" customWidth="1"/>
    <col min="13570" max="13570" width="11.5703125" style="78" customWidth="1"/>
    <col min="13571" max="13571" width="40.42578125" style="78" customWidth="1"/>
    <col min="13572" max="13572" width="5.5703125" style="78" customWidth="1"/>
    <col min="13573" max="13573" width="8.5703125" style="78" customWidth="1"/>
    <col min="13574" max="13574" width="9.85546875" style="78" customWidth="1"/>
    <col min="13575" max="13575" width="13.85546875" style="78" customWidth="1"/>
    <col min="13576" max="13576" width="11" style="78" customWidth="1"/>
    <col min="13577" max="13577" width="9.7109375" style="78" customWidth="1"/>
    <col min="13578" max="13578" width="11.28515625" style="78" customWidth="1"/>
    <col min="13579" max="13579" width="10.42578125" style="78" customWidth="1"/>
    <col min="13580" max="13580" width="75.42578125" style="78" customWidth="1"/>
    <col min="13581" max="13581" width="45.28515625" style="78" customWidth="1"/>
    <col min="13582" max="13623" width="9.140625" style="78"/>
    <col min="13624" max="13624" width="62.28515625" style="78" customWidth="1"/>
    <col min="13625" max="13824" width="9.140625" style="78"/>
    <col min="13825" max="13825" width="4.42578125" style="78" customWidth="1"/>
    <col min="13826" max="13826" width="11.5703125" style="78" customWidth="1"/>
    <col min="13827" max="13827" width="40.42578125" style="78" customWidth="1"/>
    <col min="13828" max="13828" width="5.5703125" style="78" customWidth="1"/>
    <col min="13829" max="13829" width="8.5703125" style="78" customWidth="1"/>
    <col min="13830" max="13830" width="9.85546875" style="78" customWidth="1"/>
    <col min="13831" max="13831" width="13.85546875" style="78" customWidth="1"/>
    <col min="13832" max="13832" width="11" style="78" customWidth="1"/>
    <col min="13833" max="13833" width="9.7109375" style="78" customWidth="1"/>
    <col min="13834" max="13834" width="11.28515625" style="78" customWidth="1"/>
    <col min="13835" max="13835" width="10.42578125" style="78" customWidth="1"/>
    <col min="13836" max="13836" width="75.42578125" style="78" customWidth="1"/>
    <col min="13837" max="13837" width="45.28515625" style="78" customWidth="1"/>
    <col min="13838" max="13879" width="9.140625" style="78"/>
    <col min="13880" max="13880" width="62.28515625" style="78" customWidth="1"/>
    <col min="13881" max="14080" width="9.140625" style="78"/>
    <col min="14081" max="14081" width="4.42578125" style="78" customWidth="1"/>
    <col min="14082" max="14082" width="11.5703125" style="78" customWidth="1"/>
    <col min="14083" max="14083" width="40.42578125" style="78" customWidth="1"/>
    <col min="14084" max="14084" width="5.5703125" style="78" customWidth="1"/>
    <col min="14085" max="14085" width="8.5703125" style="78" customWidth="1"/>
    <col min="14086" max="14086" width="9.85546875" style="78" customWidth="1"/>
    <col min="14087" max="14087" width="13.85546875" style="78" customWidth="1"/>
    <col min="14088" max="14088" width="11" style="78" customWidth="1"/>
    <col min="14089" max="14089" width="9.7109375" style="78" customWidth="1"/>
    <col min="14090" max="14090" width="11.28515625" style="78" customWidth="1"/>
    <col min="14091" max="14091" width="10.42578125" style="78" customWidth="1"/>
    <col min="14092" max="14092" width="75.42578125" style="78" customWidth="1"/>
    <col min="14093" max="14093" width="45.28515625" style="78" customWidth="1"/>
    <col min="14094" max="14135" width="9.140625" style="78"/>
    <col min="14136" max="14136" width="62.28515625" style="78" customWidth="1"/>
    <col min="14137" max="14336" width="9.140625" style="78"/>
    <col min="14337" max="14337" width="4.42578125" style="78" customWidth="1"/>
    <col min="14338" max="14338" width="11.5703125" style="78" customWidth="1"/>
    <col min="14339" max="14339" width="40.42578125" style="78" customWidth="1"/>
    <col min="14340" max="14340" width="5.5703125" style="78" customWidth="1"/>
    <col min="14341" max="14341" width="8.5703125" style="78" customWidth="1"/>
    <col min="14342" max="14342" width="9.85546875" style="78" customWidth="1"/>
    <col min="14343" max="14343" width="13.85546875" style="78" customWidth="1"/>
    <col min="14344" max="14344" width="11" style="78" customWidth="1"/>
    <col min="14345" max="14345" width="9.7109375" style="78" customWidth="1"/>
    <col min="14346" max="14346" width="11.28515625" style="78" customWidth="1"/>
    <col min="14347" max="14347" width="10.42578125" style="78" customWidth="1"/>
    <col min="14348" max="14348" width="75.42578125" style="78" customWidth="1"/>
    <col min="14349" max="14349" width="45.28515625" style="78" customWidth="1"/>
    <col min="14350" max="14391" width="9.140625" style="78"/>
    <col min="14392" max="14392" width="62.28515625" style="78" customWidth="1"/>
    <col min="14393" max="14592" width="9.140625" style="78"/>
    <col min="14593" max="14593" width="4.42578125" style="78" customWidth="1"/>
    <col min="14594" max="14594" width="11.5703125" style="78" customWidth="1"/>
    <col min="14595" max="14595" width="40.42578125" style="78" customWidth="1"/>
    <col min="14596" max="14596" width="5.5703125" style="78" customWidth="1"/>
    <col min="14597" max="14597" width="8.5703125" style="78" customWidth="1"/>
    <col min="14598" max="14598" width="9.85546875" style="78" customWidth="1"/>
    <col min="14599" max="14599" width="13.85546875" style="78" customWidth="1"/>
    <col min="14600" max="14600" width="11" style="78" customWidth="1"/>
    <col min="14601" max="14601" width="9.7109375" style="78" customWidth="1"/>
    <col min="14602" max="14602" width="11.28515625" style="78" customWidth="1"/>
    <col min="14603" max="14603" width="10.42578125" style="78" customWidth="1"/>
    <col min="14604" max="14604" width="75.42578125" style="78" customWidth="1"/>
    <col min="14605" max="14605" width="45.28515625" style="78" customWidth="1"/>
    <col min="14606" max="14647" width="9.140625" style="78"/>
    <col min="14648" max="14648" width="62.28515625" style="78" customWidth="1"/>
    <col min="14649" max="14848" width="9.140625" style="78"/>
    <col min="14849" max="14849" width="4.42578125" style="78" customWidth="1"/>
    <col min="14850" max="14850" width="11.5703125" style="78" customWidth="1"/>
    <col min="14851" max="14851" width="40.42578125" style="78" customWidth="1"/>
    <col min="14852" max="14852" width="5.5703125" style="78" customWidth="1"/>
    <col min="14853" max="14853" width="8.5703125" style="78" customWidth="1"/>
    <col min="14854" max="14854" width="9.85546875" style="78" customWidth="1"/>
    <col min="14855" max="14855" width="13.85546875" style="78" customWidth="1"/>
    <col min="14856" max="14856" width="11" style="78" customWidth="1"/>
    <col min="14857" max="14857" width="9.7109375" style="78" customWidth="1"/>
    <col min="14858" max="14858" width="11.28515625" style="78" customWidth="1"/>
    <col min="14859" max="14859" width="10.42578125" style="78" customWidth="1"/>
    <col min="14860" max="14860" width="75.42578125" style="78" customWidth="1"/>
    <col min="14861" max="14861" width="45.28515625" style="78" customWidth="1"/>
    <col min="14862" max="14903" width="9.140625" style="78"/>
    <col min="14904" max="14904" width="62.28515625" style="78" customWidth="1"/>
    <col min="14905" max="15104" width="9.140625" style="78"/>
    <col min="15105" max="15105" width="4.42578125" style="78" customWidth="1"/>
    <col min="15106" max="15106" width="11.5703125" style="78" customWidth="1"/>
    <col min="15107" max="15107" width="40.42578125" style="78" customWidth="1"/>
    <col min="15108" max="15108" width="5.5703125" style="78" customWidth="1"/>
    <col min="15109" max="15109" width="8.5703125" style="78" customWidth="1"/>
    <col min="15110" max="15110" width="9.85546875" style="78" customWidth="1"/>
    <col min="15111" max="15111" width="13.85546875" style="78" customWidth="1"/>
    <col min="15112" max="15112" width="11" style="78" customWidth="1"/>
    <col min="15113" max="15113" width="9.7109375" style="78" customWidth="1"/>
    <col min="15114" max="15114" width="11.28515625" style="78" customWidth="1"/>
    <col min="15115" max="15115" width="10.42578125" style="78" customWidth="1"/>
    <col min="15116" max="15116" width="75.42578125" style="78" customWidth="1"/>
    <col min="15117" max="15117" width="45.28515625" style="78" customWidth="1"/>
    <col min="15118" max="15159" width="9.140625" style="78"/>
    <col min="15160" max="15160" width="62.28515625" style="78" customWidth="1"/>
    <col min="15161" max="15360" width="9.140625" style="78"/>
    <col min="15361" max="15361" width="4.42578125" style="78" customWidth="1"/>
    <col min="15362" max="15362" width="11.5703125" style="78" customWidth="1"/>
    <col min="15363" max="15363" width="40.42578125" style="78" customWidth="1"/>
    <col min="15364" max="15364" width="5.5703125" style="78" customWidth="1"/>
    <col min="15365" max="15365" width="8.5703125" style="78" customWidth="1"/>
    <col min="15366" max="15366" width="9.85546875" style="78" customWidth="1"/>
    <col min="15367" max="15367" width="13.85546875" style="78" customWidth="1"/>
    <col min="15368" max="15368" width="11" style="78" customWidth="1"/>
    <col min="15369" max="15369" width="9.7109375" style="78" customWidth="1"/>
    <col min="15370" max="15370" width="11.28515625" style="78" customWidth="1"/>
    <col min="15371" max="15371" width="10.42578125" style="78" customWidth="1"/>
    <col min="15372" max="15372" width="75.42578125" style="78" customWidth="1"/>
    <col min="15373" max="15373" width="45.28515625" style="78" customWidth="1"/>
    <col min="15374" max="15415" width="9.140625" style="78"/>
    <col min="15416" max="15416" width="62.28515625" style="78" customWidth="1"/>
    <col min="15417" max="15616" width="9.140625" style="78"/>
    <col min="15617" max="15617" width="4.42578125" style="78" customWidth="1"/>
    <col min="15618" max="15618" width="11.5703125" style="78" customWidth="1"/>
    <col min="15619" max="15619" width="40.42578125" style="78" customWidth="1"/>
    <col min="15620" max="15620" width="5.5703125" style="78" customWidth="1"/>
    <col min="15621" max="15621" width="8.5703125" style="78" customWidth="1"/>
    <col min="15622" max="15622" width="9.85546875" style="78" customWidth="1"/>
    <col min="15623" max="15623" width="13.85546875" style="78" customWidth="1"/>
    <col min="15624" max="15624" width="11" style="78" customWidth="1"/>
    <col min="15625" max="15625" width="9.7109375" style="78" customWidth="1"/>
    <col min="15626" max="15626" width="11.28515625" style="78" customWidth="1"/>
    <col min="15627" max="15627" width="10.42578125" style="78" customWidth="1"/>
    <col min="15628" max="15628" width="75.42578125" style="78" customWidth="1"/>
    <col min="15629" max="15629" width="45.28515625" style="78" customWidth="1"/>
    <col min="15630" max="15671" width="9.140625" style="78"/>
    <col min="15672" max="15672" width="62.28515625" style="78" customWidth="1"/>
    <col min="15673" max="15872" width="9.140625" style="78"/>
    <col min="15873" max="15873" width="4.42578125" style="78" customWidth="1"/>
    <col min="15874" max="15874" width="11.5703125" style="78" customWidth="1"/>
    <col min="15875" max="15875" width="40.42578125" style="78" customWidth="1"/>
    <col min="15876" max="15876" width="5.5703125" style="78" customWidth="1"/>
    <col min="15877" max="15877" width="8.5703125" style="78" customWidth="1"/>
    <col min="15878" max="15878" width="9.85546875" style="78" customWidth="1"/>
    <col min="15879" max="15879" width="13.85546875" style="78" customWidth="1"/>
    <col min="15880" max="15880" width="11" style="78" customWidth="1"/>
    <col min="15881" max="15881" width="9.7109375" style="78" customWidth="1"/>
    <col min="15882" max="15882" width="11.28515625" style="78" customWidth="1"/>
    <col min="15883" max="15883" width="10.42578125" style="78" customWidth="1"/>
    <col min="15884" max="15884" width="75.42578125" style="78" customWidth="1"/>
    <col min="15885" max="15885" width="45.28515625" style="78" customWidth="1"/>
    <col min="15886" max="15927" width="9.140625" style="78"/>
    <col min="15928" max="15928" width="62.28515625" style="78" customWidth="1"/>
    <col min="15929" max="16128" width="9.140625" style="78"/>
    <col min="16129" max="16129" width="4.42578125" style="78" customWidth="1"/>
    <col min="16130" max="16130" width="11.5703125" style="78" customWidth="1"/>
    <col min="16131" max="16131" width="40.42578125" style="78" customWidth="1"/>
    <col min="16132" max="16132" width="5.5703125" style="78" customWidth="1"/>
    <col min="16133" max="16133" width="8.5703125" style="78" customWidth="1"/>
    <col min="16134" max="16134" width="9.85546875" style="78" customWidth="1"/>
    <col min="16135" max="16135" width="13.85546875" style="78" customWidth="1"/>
    <col min="16136" max="16136" width="11" style="78" customWidth="1"/>
    <col min="16137" max="16137" width="9.7109375" style="78" customWidth="1"/>
    <col min="16138" max="16138" width="11.28515625" style="78" customWidth="1"/>
    <col min="16139" max="16139" width="10.42578125" style="78" customWidth="1"/>
    <col min="16140" max="16140" width="75.42578125" style="78" customWidth="1"/>
    <col min="16141" max="16141" width="45.28515625" style="78" customWidth="1"/>
    <col min="16142" max="16183" width="9.140625" style="78"/>
    <col min="16184" max="16184" width="62.28515625" style="78" customWidth="1"/>
    <col min="16185" max="16384" width="9.140625" style="78"/>
  </cols>
  <sheetData>
    <row r="1" spans="1:104" ht="15" customHeight="1" x14ac:dyDescent="0.25">
      <c r="A1" s="77" t="s">
        <v>301</v>
      </c>
      <c r="B1" s="77"/>
      <c r="C1" s="77"/>
      <c r="D1" s="77"/>
      <c r="E1" s="77"/>
      <c r="F1" s="77"/>
      <c r="G1" s="77"/>
    </row>
    <row r="2" spans="1:104" ht="3" customHeight="1" thickBot="1" x14ac:dyDescent="0.25">
      <c r="B2" s="79"/>
      <c r="C2" s="80"/>
      <c r="D2" s="80"/>
      <c r="E2" s="81"/>
      <c r="F2" s="80"/>
      <c r="G2" s="80"/>
    </row>
    <row r="3" spans="1:104" ht="13.5" customHeight="1" thickTop="1" x14ac:dyDescent="0.2">
      <c r="A3" s="82" t="s">
        <v>19</v>
      </c>
      <c r="B3" s="83"/>
      <c r="C3" s="84"/>
      <c r="D3" s="85" t="s">
        <v>293</v>
      </c>
      <c r="E3" s="86"/>
      <c r="F3" s="87"/>
      <c r="G3" s="88"/>
    </row>
    <row r="4" spans="1:104" ht="13.5" customHeight="1" thickBot="1" x14ac:dyDescent="0.25">
      <c r="A4" s="89" t="s">
        <v>299</v>
      </c>
      <c r="B4" s="90"/>
      <c r="C4" s="91"/>
      <c r="D4" s="92" t="s">
        <v>300</v>
      </c>
      <c r="E4" s="93"/>
      <c r="F4" s="94"/>
      <c r="G4" s="95"/>
    </row>
    <row r="5" spans="1:104" ht="13.5" thickTop="1" x14ac:dyDescent="0.2">
      <c r="A5" s="96"/>
    </row>
    <row r="6" spans="1:104" s="102" customFormat="1" ht="26.25" customHeight="1" x14ac:dyDescent="0.2">
      <c r="A6" s="98" t="s">
        <v>20</v>
      </c>
      <c r="B6" s="99" t="s">
        <v>21</v>
      </c>
      <c r="C6" s="99" t="s">
        <v>22</v>
      </c>
      <c r="D6" s="99" t="s">
        <v>23</v>
      </c>
      <c r="E6" s="99" t="s">
        <v>24</v>
      </c>
      <c r="F6" s="99" t="s">
        <v>25</v>
      </c>
      <c r="G6" s="100" t="s">
        <v>26</v>
      </c>
      <c r="H6" s="101" t="s">
        <v>27</v>
      </c>
      <c r="I6" s="101" t="s">
        <v>28</v>
      </c>
      <c r="J6" s="101" t="s">
        <v>29</v>
      </c>
      <c r="K6" s="101" t="s">
        <v>30</v>
      </c>
    </row>
    <row r="7" spans="1:104" ht="14.25" customHeight="1" x14ac:dyDescent="0.2">
      <c r="A7" s="103" t="s">
        <v>31</v>
      </c>
      <c r="B7" s="104" t="s">
        <v>32</v>
      </c>
      <c r="C7" s="105" t="s">
        <v>33</v>
      </c>
      <c r="D7" s="106"/>
      <c r="E7" s="107"/>
      <c r="F7" s="107"/>
      <c r="G7" s="108"/>
      <c r="H7" s="109"/>
      <c r="I7" s="110"/>
      <c r="J7" s="109"/>
      <c r="K7" s="110"/>
      <c r="O7" s="111"/>
    </row>
    <row r="8" spans="1:104" x14ac:dyDescent="0.2">
      <c r="A8" s="112">
        <v>1</v>
      </c>
      <c r="B8" s="113" t="s">
        <v>47</v>
      </c>
      <c r="C8" s="114" t="s">
        <v>48</v>
      </c>
      <c r="D8" s="115" t="s">
        <v>49</v>
      </c>
      <c r="E8" s="116">
        <v>94.8</v>
      </c>
      <c r="F8" s="117"/>
      <c r="G8" s="118">
        <f>E8*F8</f>
        <v>0</v>
      </c>
      <c r="H8" s="119">
        <v>0</v>
      </c>
      <c r="I8" s="120">
        <f>E8*H8</f>
        <v>0</v>
      </c>
      <c r="J8" s="119">
        <v>0</v>
      </c>
      <c r="K8" s="120">
        <f>E8*J8</f>
        <v>0</v>
      </c>
      <c r="O8" s="111"/>
      <c r="Z8" s="121"/>
      <c r="AA8" s="121">
        <v>1</v>
      </c>
      <c r="AB8" s="121">
        <v>1</v>
      </c>
      <c r="AC8" s="121">
        <v>1</v>
      </c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CA8" s="121">
        <v>1</v>
      </c>
      <c r="CB8" s="121">
        <v>1</v>
      </c>
      <c r="CZ8" s="78">
        <v>1</v>
      </c>
    </row>
    <row r="9" spans="1:104" x14ac:dyDescent="0.2">
      <c r="A9" s="122"/>
      <c r="B9" s="123"/>
      <c r="C9" s="129" t="s">
        <v>50</v>
      </c>
      <c r="D9" s="130"/>
      <c r="E9" s="131">
        <v>94.8</v>
      </c>
      <c r="F9" s="132"/>
      <c r="G9" s="133"/>
      <c r="H9" s="134"/>
      <c r="I9" s="127"/>
      <c r="K9" s="127"/>
      <c r="M9" s="135" t="s">
        <v>50</v>
      </c>
      <c r="O9" s="11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36" t="str">
        <f>C8</f>
        <v>Odkopávky pro silnice v hor. 3 do 1000 m3</v>
      </c>
      <c r="BE9" s="121"/>
      <c r="BF9" s="121"/>
      <c r="BG9" s="121"/>
      <c r="BH9" s="121"/>
      <c r="BI9" s="121"/>
      <c r="BJ9" s="121"/>
      <c r="BK9" s="121"/>
    </row>
    <row r="10" spans="1:104" x14ac:dyDescent="0.2">
      <c r="A10" s="112">
        <v>2</v>
      </c>
      <c r="B10" s="113" t="s">
        <v>51</v>
      </c>
      <c r="C10" s="114" t="s">
        <v>52</v>
      </c>
      <c r="D10" s="115" t="s">
        <v>49</v>
      </c>
      <c r="E10" s="116">
        <v>94.8</v>
      </c>
      <c r="F10" s="117"/>
      <c r="G10" s="118">
        <f>E10*F10</f>
        <v>0</v>
      </c>
      <c r="H10" s="119">
        <v>0</v>
      </c>
      <c r="I10" s="120">
        <f>E10*H10</f>
        <v>0</v>
      </c>
      <c r="J10" s="119">
        <v>0</v>
      </c>
      <c r="K10" s="120">
        <f>E10*J10</f>
        <v>0</v>
      </c>
      <c r="O10" s="111"/>
      <c r="Z10" s="121"/>
      <c r="AA10" s="121">
        <v>1</v>
      </c>
      <c r="AB10" s="121">
        <v>1</v>
      </c>
      <c r="AC10" s="121">
        <v>1</v>
      </c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CA10" s="121">
        <v>1</v>
      </c>
      <c r="CB10" s="121">
        <v>1</v>
      </c>
      <c r="CZ10" s="78">
        <v>1</v>
      </c>
    </row>
    <row r="11" spans="1:104" x14ac:dyDescent="0.2">
      <c r="A11" s="112">
        <v>3</v>
      </c>
      <c r="B11" s="113" t="s">
        <v>53</v>
      </c>
      <c r="C11" s="114" t="s">
        <v>54</v>
      </c>
      <c r="D11" s="115" t="s">
        <v>49</v>
      </c>
      <c r="E11" s="116">
        <v>94.8</v>
      </c>
      <c r="F11" s="117"/>
      <c r="G11" s="118">
        <f>E11*F11</f>
        <v>0</v>
      </c>
      <c r="H11" s="119">
        <v>0</v>
      </c>
      <c r="I11" s="120">
        <f>E11*H11</f>
        <v>0</v>
      </c>
      <c r="J11" s="119">
        <v>0</v>
      </c>
      <c r="K11" s="120">
        <f>E11*J11</f>
        <v>0</v>
      </c>
      <c r="O11" s="111"/>
      <c r="Z11" s="121"/>
      <c r="AA11" s="121">
        <v>1</v>
      </c>
      <c r="AB11" s="121">
        <v>1</v>
      </c>
      <c r="AC11" s="121">
        <v>1</v>
      </c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CA11" s="121">
        <v>1</v>
      </c>
      <c r="CB11" s="121">
        <v>1</v>
      </c>
      <c r="CZ11" s="78">
        <v>1</v>
      </c>
    </row>
    <row r="12" spans="1:104" x14ac:dyDescent="0.2">
      <c r="A12" s="112">
        <v>4</v>
      </c>
      <c r="B12" s="113" t="s">
        <v>55</v>
      </c>
      <c r="C12" s="114" t="s">
        <v>56</v>
      </c>
      <c r="D12" s="115" t="s">
        <v>49</v>
      </c>
      <c r="E12" s="116">
        <v>7.5</v>
      </c>
      <c r="F12" s="117"/>
      <c r="G12" s="118">
        <f>E12*F12</f>
        <v>0</v>
      </c>
      <c r="H12" s="119">
        <v>0</v>
      </c>
      <c r="I12" s="120">
        <f>E12*H12</f>
        <v>0</v>
      </c>
      <c r="J12" s="119">
        <v>0</v>
      </c>
      <c r="K12" s="120">
        <f>E12*J12</f>
        <v>0</v>
      </c>
      <c r="O12" s="111"/>
      <c r="Z12" s="121"/>
      <c r="AA12" s="121">
        <v>1</v>
      </c>
      <c r="AB12" s="121">
        <v>1</v>
      </c>
      <c r="AC12" s="121">
        <v>1</v>
      </c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  <c r="BH12" s="121"/>
      <c r="BI12" s="121"/>
      <c r="BJ12" s="121"/>
      <c r="BK12" s="121"/>
      <c r="CA12" s="121">
        <v>1</v>
      </c>
      <c r="CB12" s="121">
        <v>1</v>
      </c>
      <c r="CZ12" s="78">
        <v>1</v>
      </c>
    </row>
    <row r="13" spans="1:104" x14ac:dyDescent="0.2">
      <c r="A13" s="122"/>
      <c r="B13" s="123"/>
      <c r="C13" s="124" t="s">
        <v>57</v>
      </c>
      <c r="D13" s="125"/>
      <c r="E13" s="125"/>
      <c r="F13" s="125"/>
      <c r="G13" s="126"/>
      <c r="I13" s="127"/>
      <c r="K13" s="127"/>
      <c r="L13" s="128" t="s">
        <v>57</v>
      </c>
      <c r="O13" s="11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  <c r="BI13" s="121"/>
      <c r="BJ13" s="121"/>
      <c r="BK13" s="121"/>
    </row>
    <row r="14" spans="1:104" x14ac:dyDescent="0.2">
      <c r="A14" s="122"/>
      <c r="B14" s="123"/>
      <c r="C14" s="124" t="s">
        <v>58</v>
      </c>
      <c r="D14" s="125"/>
      <c r="E14" s="125"/>
      <c r="F14" s="125"/>
      <c r="G14" s="126"/>
      <c r="I14" s="127"/>
      <c r="K14" s="127"/>
      <c r="L14" s="128" t="s">
        <v>58</v>
      </c>
      <c r="O14" s="11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121"/>
      <c r="BK14" s="121"/>
    </row>
    <row r="15" spans="1:104" x14ac:dyDescent="0.2">
      <c r="A15" s="112">
        <v>5</v>
      </c>
      <c r="B15" s="113" t="s">
        <v>59</v>
      </c>
      <c r="C15" s="114" t="s">
        <v>60</v>
      </c>
      <c r="D15" s="115" t="s">
        <v>49</v>
      </c>
      <c r="E15" s="116">
        <v>77.45</v>
      </c>
      <c r="F15" s="117"/>
      <c r="G15" s="118">
        <f>E15*F15</f>
        <v>0</v>
      </c>
      <c r="H15" s="119">
        <v>0</v>
      </c>
      <c r="I15" s="120">
        <f>E15*H15</f>
        <v>0</v>
      </c>
      <c r="J15" s="119">
        <v>0</v>
      </c>
      <c r="K15" s="120">
        <f>E15*J15</f>
        <v>0</v>
      </c>
      <c r="O15" s="111"/>
      <c r="Z15" s="121"/>
      <c r="AA15" s="121">
        <v>1</v>
      </c>
      <c r="AB15" s="121">
        <v>1</v>
      </c>
      <c r="AC15" s="121">
        <v>1</v>
      </c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CA15" s="121">
        <v>1</v>
      </c>
      <c r="CB15" s="121">
        <v>1</v>
      </c>
      <c r="CZ15" s="78">
        <v>1</v>
      </c>
    </row>
    <row r="16" spans="1:104" x14ac:dyDescent="0.2">
      <c r="A16" s="112">
        <v>6</v>
      </c>
      <c r="B16" s="113" t="s">
        <v>61</v>
      </c>
      <c r="C16" s="114" t="s">
        <v>62</v>
      </c>
      <c r="D16" s="115" t="s">
        <v>49</v>
      </c>
      <c r="E16" s="116">
        <v>9.85</v>
      </c>
      <c r="F16" s="117"/>
      <c r="G16" s="118">
        <f>E16*F16</f>
        <v>0</v>
      </c>
      <c r="H16" s="119">
        <v>0</v>
      </c>
      <c r="I16" s="120">
        <f>E16*H16</f>
        <v>0</v>
      </c>
      <c r="J16" s="119">
        <v>0</v>
      </c>
      <c r="K16" s="120">
        <f>E16*J16</f>
        <v>0</v>
      </c>
      <c r="O16" s="111"/>
      <c r="Z16" s="121"/>
      <c r="AA16" s="121">
        <v>1</v>
      </c>
      <c r="AB16" s="121">
        <v>1</v>
      </c>
      <c r="AC16" s="121">
        <v>1</v>
      </c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CA16" s="121">
        <v>1</v>
      </c>
      <c r="CB16" s="121">
        <v>1</v>
      </c>
      <c r="CZ16" s="78">
        <v>1</v>
      </c>
    </row>
    <row r="17" spans="1:104" x14ac:dyDescent="0.2">
      <c r="A17" s="112">
        <v>7</v>
      </c>
      <c r="B17" s="113" t="s">
        <v>63</v>
      </c>
      <c r="C17" s="114" t="s">
        <v>64</v>
      </c>
      <c r="D17" s="115" t="s">
        <v>34</v>
      </c>
      <c r="E17" s="116">
        <v>24.7</v>
      </c>
      <c r="F17" s="117"/>
      <c r="G17" s="118">
        <f>E17*F17</f>
        <v>0</v>
      </c>
      <c r="H17" s="119">
        <v>0</v>
      </c>
      <c r="I17" s="120">
        <f>E17*H17</f>
        <v>0</v>
      </c>
      <c r="J17" s="119">
        <v>0</v>
      </c>
      <c r="K17" s="120">
        <f>E17*J17</f>
        <v>0</v>
      </c>
      <c r="O17" s="111"/>
      <c r="Z17" s="121"/>
      <c r="AA17" s="121">
        <v>1</v>
      </c>
      <c r="AB17" s="121">
        <v>1</v>
      </c>
      <c r="AC17" s="121">
        <v>1</v>
      </c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21"/>
      <c r="BI17" s="121"/>
      <c r="BJ17" s="121"/>
      <c r="BK17" s="121"/>
      <c r="CA17" s="121">
        <v>1</v>
      </c>
      <c r="CB17" s="121">
        <v>1</v>
      </c>
      <c r="CZ17" s="78">
        <v>1</v>
      </c>
    </row>
    <row r="18" spans="1:104" x14ac:dyDescent="0.2">
      <c r="A18" s="122"/>
      <c r="B18" s="123"/>
      <c r="C18" s="124" t="s">
        <v>57</v>
      </c>
      <c r="D18" s="125"/>
      <c r="E18" s="125"/>
      <c r="F18" s="125"/>
      <c r="G18" s="126"/>
      <c r="I18" s="127"/>
      <c r="K18" s="127"/>
      <c r="L18" s="128" t="s">
        <v>57</v>
      </c>
      <c r="O18" s="11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121"/>
      <c r="BK18" s="121"/>
    </row>
    <row r="19" spans="1:104" x14ac:dyDescent="0.2">
      <c r="A19" s="122"/>
      <c r="B19" s="123"/>
      <c r="C19" s="124" t="s">
        <v>58</v>
      </c>
      <c r="D19" s="125"/>
      <c r="E19" s="125"/>
      <c r="F19" s="125"/>
      <c r="G19" s="126"/>
      <c r="I19" s="127"/>
      <c r="K19" s="127"/>
      <c r="L19" s="128" t="s">
        <v>58</v>
      </c>
      <c r="O19" s="11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</row>
    <row r="20" spans="1:104" x14ac:dyDescent="0.2">
      <c r="A20" s="112">
        <v>8</v>
      </c>
      <c r="B20" s="113" t="s">
        <v>65</v>
      </c>
      <c r="C20" s="114" t="s">
        <v>66</v>
      </c>
      <c r="D20" s="115" t="s">
        <v>34</v>
      </c>
      <c r="E20" s="116">
        <v>291.60000000000002</v>
      </c>
      <c r="F20" s="117"/>
      <c r="G20" s="118">
        <f>E20*F20</f>
        <v>0</v>
      </c>
      <c r="H20" s="119">
        <v>0</v>
      </c>
      <c r="I20" s="120">
        <f>E20*H20</f>
        <v>0</v>
      </c>
      <c r="J20" s="119">
        <v>0</v>
      </c>
      <c r="K20" s="120">
        <f>E20*J20</f>
        <v>0</v>
      </c>
      <c r="O20" s="111"/>
      <c r="Z20" s="121"/>
      <c r="AA20" s="121">
        <v>1</v>
      </c>
      <c r="AB20" s="121">
        <v>1</v>
      </c>
      <c r="AC20" s="121">
        <v>1</v>
      </c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CA20" s="121">
        <v>1</v>
      </c>
      <c r="CB20" s="121">
        <v>1</v>
      </c>
      <c r="CZ20" s="78">
        <v>1</v>
      </c>
    </row>
    <row r="21" spans="1:104" x14ac:dyDescent="0.2">
      <c r="A21" s="137" t="s">
        <v>35</v>
      </c>
      <c r="B21" s="138" t="s">
        <v>32</v>
      </c>
      <c r="C21" s="139" t="s">
        <v>33</v>
      </c>
      <c r="D21" s="140"/>
      <c r="E21" s="141"/>
      <c r="F21" s="141"/>
      <c r="G21" s="142">
        <f>SUM(G7:G20)</f>
        <v>0</v>
      </c>
      <c r="H21" s="143"/>
      <c r="I21" s="144">
        <f>SUM(I7:I20)</f>
        <v>0</v>
      </c>
      <c r="J21" s="145"/>
      <c r="K21" s="144">
        <f>SUM(K7:K20)</f>
        <v>0</v>
      </c>
      <c r="O21" s="111"/>
      <c r="X21" s="146">
        <f>K21</f>
        <v>0</v>
      </c>
      <c r="Y21" s="146">
        <f>I21</f>
        <v>0</v>
      </c>
      <c r="Z21" s="147">
        <f>G21</f>
        <v>0</v>
      </c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48"/>
      <c r="BB21" s="148"/>
      <c r="BC21" s="148"/>
      <c r="BD21" s="148"/>
      <c r="BE21" s="148"/>
      <c r="BF21" s="148"/>
      <c r="BG21" s="121"/>
      <c r="BH21" s="121"/>
      <c r="BI21" s="121"/>
      <c r="BJ21" s="121"/>
      <c r="BK21" s="121"/>
    </row>
    <row r="22" spans="1:104" ht="14.25" customHeight="1" x14ac:dyDescent="0.2">
      <c r="A22" s="103" t="s">
        <v>31</v>
      </c>
      <c r="B22" s="104" t="s">
        <v>67</v>
      </c>
      <c r="C22" s="105" t="s">
        <v>68</v>
      </c>
      <c r="D22" s="106"/>
      <c r="E22" s="107"/>
      <c r="F22" s="107"/>
      <c r="G22" s="108"/>
      <c r="H22" s="109"/>
      <c r="I22" s="110"/>
      <c r="J22" s="109"/>
      <c r="K22" s="110"/>
      <c r="O22" s="111"/>
    </row>
    <row r="23" spans="1:104" x14ac:dyDescent="0.2">
      <c r="A23" s="112">
        <v>9</v>
      </c>
      <c r="B23" s="113" t="s">
        <v>69</v>
      </c>
      <c r="C23" s="114" t="s">
        <v>70</v>
      </c>
      <c r="D23" s="115" t="s">
        <v>71</v>
      </c>
      <c r="E23" s="116">
        <v>1</v>
      </c>
      <c r="F23" s="117"/>
      <c r="G23" s="118">
        <f>E23*F23</f>
        <v>0</v>
      </c>
      <c r="H23" s="119">
        <v>0</v>
      </c>
      <c r="I23" s="120">
        <f>E23*H23</f>
        <v>0</v>
      </c>
      <c r="J23" s="119">
        <v>0</v>
      </c>
      <c r="K23" s="120">
        <f>E23*J23</f>
        <v>0</v>
      </c>
      <c r="O23" s="111"/>
      <c r="Z23" s="121"/>
      <c r="AA23" s="121">
        <v>1</v>
      </c>
      <c r="AB23" s="121">
        <v>1</v>
      </c>
      <c r="AC23" s="121">
        <v>1</v>
      </c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CA23" s="121">
        <v>1</v>
      </c>
      <c r="CB23" s="121">
        <v>1</v>
      </c>
      <c r="CZ23" s="78">
        <v>1</v>
      </c>
    </row>
    <row r="24" spans="1:104" x14ac:dyDescent="0.2">
      <c r="A24" s="122"/>
      <c r="B24" s="123"/>
      <c r="C24" s="124"/>
      <c r="D24" s="125"/>
      <c r="E24" s="125"/>
      <c r="F24" s="125"/>
      <c r="G24" s="126"/>
      <c r="I24" s="127"/>
      <c r="K24" s="127"/>
      <c r="L24" s="128"/>
      <c r="O24" s="11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</row>
    <row r="25" spans="1:104" x14ac:dyDescent="0.2">
      <c r="A25" s="112">
        <v>10</v>
      </c>
      <c r="B25" s="113" t="s">
        <v>72</v>
      </c>
      <c r="C25" s="114" t="s">
        <v>73</v>
      </c>
      <c r="D25" s="115" t="s">
        <v>71</v>
      </c>
      <c r="E25" s="116">
        <v>1</v>
      </c>
      <c r="F25" s="117"/>
      <c r="G25" s="118">
        <f>E25*F25</f>
        <v>0</v>
      </c>
      <c r="H25" s="119">
        <v>9.9999999999989E-5</v>
      </c>
      <c r="I25" s="120">
        <f>E25*H25</f>
        <v>9.9999999999989E-5</v>
      </c>
      <c r="J25" s="119">
        <v>0</v>
      </c>
      <c r="K25" s="120">
        <f>E25*J25</f>
        <v>0</v>
      </c>
      <c r="O25" s="111"/>
      <c r="Z25" s="121"/>
      <c r="AA25" s="121">
        <v>1</v>
      </c>
      <c r="AB25" s="121">
        <v>1</v>
      </c>
      <c r="AC25" s="121">
        <v>1</v>
      </c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CA25" s="121">
        <v>1</v>
      </c>
      <c r="CB25" s="121">
        <v>1</v>
      </c>
      <c r="CZ25" s="78">
        <v>1</v>
      </c>
    </row>
    <row r="26" spans="1:104" ht="22.5" x14ac:dyDescent="0.2">
      <c r="A26" s="112">
        <v>11</v>
      </c>
      <c r="B26" s="113" t="s">
        <v>74</v>
      </c>
      <c r="C26" s="114" t="s">
        <v>75</v>
      </c>
      <c r="D26" s="115" t="s">
        <v>71</v>
      </c>
      <c r="E26" s="116">
        <v>3</v>
      </c>
      <c r="F26" s="117"/>
      <c r="G26" s="118">
        <f>E26*F26</f>
        <v>0</v>
      </c>
      <c r="H26" s="119">
        <v>0</v>
      </c>
      <c r="I26" s="120">
        <f>E26*H26</f>
        <v>0</v>
      </c>
      <c r="J26" s="119">
        <v>0</v>
      </c>
      <c r="K26" s="120">
        <f>E26*J26</f>
        <v>0</v>
      </c>
      <c r="O26" s="111"/>
      <c r="Z26" s="121"/>
      <c r="AA26" s="121">
        <v>1</v>
      </c>
      <c r="AB26" s="121">
        <v>1</v>
      </c>
      <c r="AC26" s="121">
        <v>1</v>
      </c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CA26" s="121">
        <v>1</v>
      </c>
      <c r="CB26" s="121">
        <v>1</v>
      </c>
      <c r="CZ26" s="78">
        <v>1</v>
      </c>
    </row>
    <row r="27" spans="1:104" x14ac:dyDescent="0.2">
      <c r="A27" s="112">
        <v>12</v>
      </c>
      <c r="B27" s="113" t="s">
        <v>76</v>
      </c>
      <c r="C27" s="114" t="s">
        <v>77</v>
      </c>
      <c r="D27" s="115" t="s">
        <v>34</v>
      </c>
      <c r="E27" s="116">
        <v>3</v>
      </c>
      <c r="F27" s="117"/>
      <c r="G27" s="118">
        <f>E27*F27</f>
        <v>0</v>
      </c>
      <c r="H27" s="119">
        <v>0</v>
      </c>
      <c r="I27" s="120">
        <f>E27*H27</f>
        <v>0</v>
      </c>
      <c r="J27" s="119">
        <v>0</v>
      </c>
      <c r="K27" s="120">
        <f>E27*J27</f>
        <v>0</v>
      </c>
      <c r="O27" s="111"/>
      <c r="Z27" s="121"/>
      <c r="AA27" s="121">
        <v>1</v>
      </c>
      <c r="AB27" s="121">
        <v>1</v>
      </c>
      <c r="AC27" s="121">
        <v>1</v>
      </c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CA27" s="121">
        <v>1</v>
      </c>
      <c r="CB27" s="121">
        <v>1</v>
      </c>
      <c r="CZ27" s="78">
        <v>1</v>
      </c>
    </row>
    <row r="28" spans="1:104" x14ac:dyDescent="0.2">
      <c r="A28" s="122"/>
      <c r="B28" s="123"/>
      <c r="C28" s="129" t="s">
        <v>78</v>
      </c>
      <c r="D28" s="130"/>
      <c r="E28" s="131">
        <v>3</v>
      </c>
      <c r="F28" s="132"/>
      <c r="G28" s="133"/>
      <c r="H28" s="134"/>
      <c r="I28" s="127"/>
      <c r="K28" s="127"/>
      <c r="M28" s="135" t="s">
        <v>78</v>
      </c>
      <c r="O28" s="11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36" t="str">
        <f>C27</f>
        <v>Chem. odplevelení před založ. postřikem, v rovině</v>
      </c>
      <c r="BE28" s="121"/>
      <c r="BF28" s="121"/>
      <c r="BG28" s="121"/>
      <c r="BH28" s="121"/>
      <c r="BI28" s="121"/>
      <c r="BJ28" s="121"/>
      <c r="BK28" s="121"/>
    </row>
    <row r="29" spans="1:104" x14ac:dyDescent="0.2">
      <c r="A29" s="112">
        <v>13</v>
      </c>
      <c r="B29" s="113" t="s">
        <v>79</v>
      </c>
      <c r="C29" s="114" t="s">
        <v>80</v>
      </c>
      <c r="D29" s="115" t="s">
        <v>34</v>
      </c>
      <c r="E29" s="116">
        <v>64</v>
      </c>
      <c r="F29" s="117"/>
      <c r="G29" s="118">
        <f>E29*F29</f>
        <v>0</v>
      </c>
      <c r="H29" s="119">
        <v>9.3999999999994106E-3</v>
      </c>
      <c r="I29" s="120">
        <f>E29*H29</f>
        <v>0.60159999999996228</v>
      </c>
      <c r="J29" s="119">
        <v>0</v>
      </c>
      <c r="K29" s="120">
        <f>E29*J29</f>
        <v>0</v>
      </c>
      <c r="O29" s="111"/>
      <c r="Z29" s="121"/>
      <c r="AA29" s="121">
        <v>1</v>
      </c>
      <c r="AB29" s="121">
        <v>1</v>
      </c>
      <c r="AC29" s="121">
        <v>1</v>
      </c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CA29" s="121">
        <v>1</v>
      </c>
      <c r="CB29" s="121">
        <v>1</v>
      </c>
      <c r="CZ29" s="78">
        <v>1</v>
      </c>
    </row>
    <row r="30" spans="1:104" x14ac:dyDescent="0.2">
      <c r="A30" s="122"/>
      <c r="B30" s="123"/>
      <c r="C30" s="129" t="s">
        <v>81</v>
      </c>
      <c r="D30" s="130"/>
      <c r="E30" s="131">
        <v>64</v>
      </c>
      <c r="F30" s="132"/>
      <c r="G30" s="133"/>
      <c r="H30" s="134"/>
      <c r="I30" s="127"/>
      <c r="K30" s="127"/>
      <c r="M30" s="135" t="s">
        <v>81</v>
      </c>
      <c r="O30" s="11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36" t="str">
        <f>C29</f>
        <v>Ochrana stromu bedněním - zřízení</v>
      </c>
      <c r="BE30" s="121"/>
      <c r="BF30" s="121"/>
      <c r="BG30" s="121"/>
      <c r="BH30" s="121"/>
      <c r="BI30" s="121"/>
      <c r="BJ30" s="121"/>
      <c r="BK30" s="121"/>
    </row>
    <row r="31" spans="1:104" x14ac:dyDescent="0.2">
      <c r="A31" s="112">
        <v>14</v>
      </c>
      <c r="B31" s="113" t="s">
        <v>82</v>
      </c>
      <c r="C31" s="114" t="s">
        <v>83</v>
      </c>
      <c r="D31" s="115" t="s">
        <v>34</v>
      </c>
      <c r="E31" s="116">
        <v>64</v>
      </c>
      <c r="F31" s="117"/>
      <c r="G31" s="118">
        <f>E31*F31</f>
        <v>0</v>
      </c>
      <c r="H31" s="119">
        <v>0</v>
      </c>
      <c r="I31" s="120">
        <f>E31*H31</f>
        <v>0</v>
      </c>
      <c r="J31" s="119">
        <v>0</v>
      </c>
      <c r="K31" s="120">
        <f>E31*J31</f>
        <v>0</v>
      </c>
      <c r="O31" s="111"/>
      <c r="Z31" s="121"/>
      <c r="AA31" s="121">
        <v>1</v>
      </c>
      <c r="AB31" s="121">
        <v>1</v>
      </c>
      <c r="AC31" s="121">
        <v>1</v>
      </c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CA31" s="121">
        <v>1</v>
      </c>
      <c r="CB31" s="121">
        <v>1</v>
      </c>
      <c r="CZ31" s="78">
        <v>1</v>
      </c>
    </row>
    <row r="32" spans="1:104" x14ac:dyDescent="0.2">
      <c r="A32" s="112">
        <v>15</v>
      </c>
      <c r="B32" s="113" t="s">
        <v>84</v>
      </c>
      <c r="C32" s="114" t="s">
        <v>85</v>
      </c>
      <c r="D32" s="115" t="s">
        <v>71</v>
      </c>
      <c r="E32" s="116">
        <v>3</v>
      </c>
      <c r="F32" s="117"/>
      <c r="G32" s="118">
        <f>E32*F32</f>
        <v>0</v>
      </c>
      <c r="H32" s="119">
        <v>0</v>
      </c>
      <c r="I32" s="120">
        <f>E32*H32</f>
        <v>0</v>
      </c>
      <c r="J32" s="119">
        <v>0</v>
      </c>
      <c r="K32" s="120">
        <f>E32*J32</f>
        <v>0</v>
      </c>
      <c r="O32" s="111"/>
      <c r="Z32" s="121"/>
      <c r="AA32" s="121">
        <v>1</v>
      </c>
      <c r="AB32" s="121">
        <v>1</v>
      </c>
      <c r="AC32" s="121">
        <v>1</v>
      </c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CA32" s="121">
        <v>1</v>
      </c>
      <c r="CB32" s="121">
        <v>1</v>
      </c>
      <c r="CZ32" s="78">
        <v>1</v>
      </c>
    </row>
    <row r="33" spans="1:104" x14ac:dyDescent="0.2">
      <c r="A33" s="112">
        <v>16</v>
      </c>
      <c r="B33" s="113" t="s">
        <v>86</v>
      </c>
      <c r="C33" s="114" t="s">
        <v>87</v>
      </c>
      <c r="D33" s="115" t="s">
        <v>71</v>
      </c>
      <c r="E33" s="116">
        <v>9</v>
      </c>
      <c r="F33" s="117"/>
      <c r="G33" s="118">
        <f>E33*F33</f>
        <v>0</v>
      </c>
      <c r="H33" s="119">
        <v>9.9999999999961197E-6</v>
      </c>
      <c r="I33" s="120">
        <f>E33*H33</f>
        <v>8.9999999999965081E-5</v>
      </c>
      <c r="J33" s="119">
        <v>0</v>
      </c>
      <c r="K33" s="120">
        <f>E33*J33</f>
        <v>0</v>
      </c>
      <c r="O33" s="111"/>
      <c r="Z33" s="121"/>
      <c r="AA33" s="121">
        <v>1</v>
      </c>
      <c r="AB33" s="121">
        <v>1</v>
      </c>
      <c r="AC33" s="121">
        <v>1</v>
      </c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CA33" s="121">
        <v>1</v>
      </c>
      <c r="CB33" s="121">
        <v>1</v>
      </c>
      <c r="CZ33" s="78">
        <v>1</v>
      </c>
    </row>
    <row r="34" spans="1:104" x14ac:dyDescent="0.2">
      <c r="A34" s="122"/>
      <c r="B34" s="123"/>
      <c r="C34" s="129" t="s">
        <v>88</v>
      </c>
      <c r="D34" s="130"/>
      <c r="E34" s="131">
        <v>9</v>
      </c>
      <c r="F34" s="132"/>
      <c r="G34" s="133"/>
      <c r="H34" s="134"/>
      <c r="I34" s="127"/>
      <c r="K34" s="127"/>
      <c r="M34" s="135" t="s">
        <v>88</v>
      </c>
      <c r="O34" s="11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36" t="str">
        <f>C33</f>
        <v>Osazení kůlů k dřevině s uvázáním, dl. kůlů do 3 m</v>
      </c>
      <c r="BE34" s="121"/>
      <c r="BF34" s="121"/>
      <c r="BG34" s="121"/>
      <c r="BH34" s="121"/>
      <c r="BI34" s="121"/>
      <c r="BJ34" s="121"/>
      <c r="BK34" s="121"/>
    </row>
    <row r="35" spans="1:104" x14ac:dyDescent="0.2">
      <c r="A35" s="112">
        <v>17</v>
      </c>
      <c r="B35" s="113" t="s">
        <v>89</v>
      </c>
      <c r="C35" s="114" t="s">
        <v>90</v>
      </c>
      <c r="D35" s="115" t="s">
        <v>49</v>
      </c>
      <c r="E35" s="116">
        <v>1.5</v>
      </c>
      <c r="F35" s="117"/>
      <c r="G35" s="118">
        <f>E35*F35</f>
        <v>0</v>
      </c>
      <c r="H35" s="119">
        <v>0</v>
      </c>
      <c r="I35" s="120">
        <f>E35*H35</f>
        <v>0</v>
      </c>
      <c r="J35" s="119">
        <v>0</v>
      </c>
      <c r="K35" s="120">
        <f>E35*J35</f>
        <v>0</v>
      </c>
      <c r="O35" s="111"/>
      <c r="Z35" s="121"/>
      <c r="AA35" s="121">
        <v>1</v>
      </c>
      <c r="AB35" s="121">
        <v>1</v>
      </c>
      <c r="AC35" s="121">
        <v>1</v>
      </c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CA35" s="121">
        <v>1</v>
      </c>
      <c r="CB35" s="121">
        <v>1</v>
      </c>
      <c r="CZ35" s="78">
        <v>1</v>
      </c>
    </row>
    <row r="36" spans="1:104" x14ac:dyDescent="0.2">
      <c r="A36" s="122"/>
      <c r="B36" s="123"/>
      <c r="C36" s="129" t="s">
        <v>91</v>
      </c>
      <c r="D36" s="130"/>
      <c r="E36" s="131">
        <v>1.5</v>
      </c>
      <c r="F36" s="132"/>
      <c r="G36" s="133"/>
      <c r="H36" s="134"/>
      <c r="I36" s="127"/>
      <c r="K36" s="127"/>
      <c r="M36" s="135" t="s">
        <v>91</v>
      </c>
      <c r="O36" s="11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36" t="str">
        <f>C35</f>
        <v>Zalití rostlin vodou plochy do 20 m2</v>
      </c>
      <c r="BE36" s="121"/>
      <c r="BF36" s="121"/>
      <c r="BG36" s="121"/>
      <c r="BH36" s="121"/>
      <c r="BI36" s="121"/>
      <c r="BJ36" s="121"/>
      <c r="BK36" s="121"/>
    </row>
    <row r="37" spans="1:104" x14ac:dyDescent="0.2">
      <c r="A37" s="112">
        <v>18</v>
      </c>
      <c r="B37" s="113" t="s">
        <v>92</v>
      </c>
      <c r="C37" s="114" t="s">
        <v>93</v>
      </c>
      <c r="D37" s="115" t="s">
        <v>49</v>
      </c>
      <c r="E37" s="116">
        <v>1.5</v>
      </c>
      <c r="F37" s="117"/>
      <c r="G37" s="118">
        <f>E37*F37</f>
        <v>0</v>
      </c>
      <c r="H37" s="119">
        <v>0</v>
      </c>
      <c r="I37" s="120">
        <f>E37*H37</f>
        <v>0</v>
      </c>
      <c r="J37" s="119">
        <v>0</v>
      </c>
      <c r="K37" s="120">
        <f>E37*J37</f>
        <v>0</v>
      </c>
      <c r="O37" s="111"/>
      <c r="Z37" s="121"/>
      <c r="AA37" s="121">
        <v>1</v>
      </c>
      <c r="AB37" s="121">
        <v>0</v>
      </c>
      <c r="AC37" s="121">
        <v>0</v>
      </c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CA37" s="121">
        <v>1</v>
      </c>
      <c r="CB37" s="121">
        <v>0</v>
      </c>
      <c r="CZ37" s="78">
        <v>1</v>
      </c>
    </row>
    <row r="38" spans="1:104" x14ac:dyDescent="0.2">
      <c r="A38" s="112">
        <v>19</v>
      </c>
      <c r="B38" s="113" t="s">
        <v>94</v>
      </c>
      <c r="C38" s="114" t="s">
        <v>95</v>
      </c>
      <c r="D38" s="115" t="s">
        <v>96</v>
      </c>
      <c r="E38" s="116">
        <v>3</v>
      </c>
      <c r="F38" s="117"/>
      <c r="G38" s="118">
        <f>E38*F38</f>
        <v>0</v>
      </c>
      <c r="H38" s="119">
        <v>0</v>
      </c>
      <c r="I38" s="120">
        <f>E38*H38</f>
        <v>0</v>
      </c>
      <c r="J38" s="119"/>
      <c r="K38" s="120">
        <f>E38*J38</f>
        <v>0</v>
      </c>
      <c r="O38" s="111"/>
      <c r="Z38" s="121"/>
      <c r="AA38" s="121">
        <v>12</v>
      </c>
      <c r="AB38" s="121">
        <v>0</v>
      </c>
      <c r="AC38" s="121">
        <v>84</v>
      </c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CA38" s="121">
        <v>12</v>
      </c>
      <c r="CB38" s="121">
        <v>0</v>
      </c>
      <c r="CZ38" s="78">
        <v>1</v>
      </c>
    </row>
    <row r="39" spans="1:104" x14ac:dyDescent="0.2">
      <c r="A39" s="122"/>
      <c r="B39" s="123"/>
      <c r="C39" s="124" t="s">
        <v>97</v>
      </c>
      <c r="D39" s="125"/>
      <c r="E39" s="125"/>
      <c r="F39" s="125"/>
      <c r="G39" s="126"/>
      <c r="I39" s="127"/>
      <c r="K39" s="127"/>
      <c r="L39" s="128" t="s">
        <v>97</v>
      </c>
      <c r="O39" s="11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</row>
    <row r="40" spans="1:104" x14ac:dyDescent="0.2">
      <c r="A40" s="122"/>
      <c r="B40" s="123"/>
      <c r="C40" s="124" t="s">
        <v>98</v>
      </c>
      <c r="D40" s="125"/>
      <c r="E40" s="125"/>
      <c r="F40" s="125"/>
      <c r="G40" s="126"/>
      <c r="I40" s="127"/>
      <c r="K40" s="127"/>
      <c r="L40" s="128" t="s">
        <v>98</v>
      </c>
      <c r="O40" s="11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</row>
    <row r="41" spans="1:104" x14ac:dyDescent="0.2">
      <c r="A41" s="122"/>
      <c r="B41" s="123"/>
      <c r="C41" s="124" t="s">
        <v>99</v>
      </c>
      <c r="D41" s="125"/>
      <c r="E41" s="125"/>
      <c r="F41" s="125"/>
      <c r="G41" s="126"/>
      <c r="I41" s="127"/>
      <c r="K41" s="127"/>
      <c r="L41" s="128" t="s">
        <v>99</v>
      </c>
      <c r="O41" s="11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</row>
    <row r="42" spans="1:104" x14ac:dyDescent="0.2">
      <c r="A42" s="122"/>
      <c r="B42" s="123"/>
      <c r="C42" s="124" t="s">
        <v>100</v>
      </c>
      <c r="D42" s="125"/>
      <c r="E42" s="125"/>
      <c r="F42" s="125"/>
      <c r="G42" s="126"/>
      <c r="I42" s="127"/>
      <c r="K42" s="127"/>
      <c r="L42" s="128" t="s">
        <v>100</v>
      </c>
      <c r="O42" s="11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1"/>
    </row>
    <row r="43" spans="1:104" x14ac:dyDescent="0.2">
      <c r="A43" s="122"/>
      <c r="B43" s="123"/>
      <c r="C43" s="124" t="s">
        <v>101</v>
      </c>
      <c r="D43" s="125"/>
      <c r="E43" s="125"/>
      <c r="F43" s="125"/>
      <c r="G43" s="126"/>
      <c r="I43" s="127"/>
      <c r="K43" s="127"/>
      <c r="L43" s="128" t="s">
        <v>101</v>
      </c>
      <c r="O43" s="11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</row>
    <row r="44" spans="1:104" x14ac:dyDescent="0.2">
      <c r="A44" s="122"/>
      <c r="B44" s="123"/>
      <c r="C44" s="124" t="s">
        <v>102</v>
      </c>
      <c r="D44" s="125"/>
      <c r="E44" s="125"/>
      <c r="F44" s="125"/>
      <c r="G44" s="126"/>
      <c r="I44" s="127"/>
      <c r="K44" s="127"/>
      <c r="L44" s="128" t="s">
        <v>102</v>
      </c>
      <c r="O44" s="11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1"/>
    </row>
    <row r="45" spans="1:104" x14ac:dyDescent="0.2">
      <c r="A45" s="112">
        <v>20</v>
      </c>
      <c r="B45" s="113" t="s">
        <v>103</v>
      </c>
      <c r="C45" s="114" t="s">
        <v>104</v>
      </c>
      <c r="D45" s="115" t="s">
        <v>105</v>
      </c>
      <c r="E45" s="116">
        <v>15</v>
      </c>
      <c r="F45" s="117"/>
      <c r="G45" s="118">
        <f>E45*F45</f>
        <v>0</v>
      </c>
      <c r="H45" s="119">
        <v>0</v>
      </c>
      <c r="I45" s="120">
        <f>E45*H45</f>
        <v>0</v>
      </c>
      <c r="J45" s="119"/>
      <c r="K45" s="120">
        <f>E45*J45</f>
        <v>0</v>
      </c>
      <c r="O45" s="111"/>
      <c r="Z45" s="121"/>
      <c r="AA45" s="121">
        <v>12</v>
      </c>
      <c r="AB45" s="121">
        <v>0</v>
      </c>
      <c r="AC45" s="121">
        <v>85</v>
      </c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  <c r="BI45" s="121"/>
      <c r="BJ45" s="121"/>
      <c r="BK45" s="121"/>
      <c r="CA45" s="121">
        <v>12</v>
      </c>
      <c r="CB45" s="121">
        <v>0</v>
      </c>
      <c r="CZ45" s="78">
        <v>1</v>
      </c>
    </row>
    <row r="46" spans="1:104" x14ac:dyDescent="0.2">
      <c r="A46" s="122"/>
      <c r="B46" s="123"/>
      <c r="C46" s="124" t="s">
        <v>106</v>
      </c>
      <c r="D46" s="125"/>
      <c r="E46" s="125"/>
      <c r="F46" s="125"/>
      <c r="G46" s="126"/>
      <c r="I46" s="127"/>
      <c r="K46" s="127"/>
      <c r="L46" s="128" t="s">
        <v>106</v>
      </c>
      <c r="O46" s="11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</row>
    <row r="47" spans="1:104" x14ac:dyDescent="0.2">
      <c r="A47" s="122"/>
      <c r="B47" s="123"/>
      <c r="C47" s="124" t="s">
        <v>107</v>
      </c>
      <c r="D47" s="125"/>
      <c r="E47" s="125"/>
      <c r="F47" s="125"/>
      <c r="G47" s="126"/>
      <c r="I47" s="127"/>
      <c r="K47" s="127"/>
      <c r="L47" s="128" t="s">
        <v>107</v>
      </c>
      <c r="O47" s="11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</row>
    <row r="48" spans="1:104" x14ac:dyDescent="0.2">
      <c r="A48" s="122"/>
      <c r="B48" s="123"/>
      <c r="C48" s="124" t="s">
        <v>108</v>
      </c>
      <c r="D48" s="125"/>
      <c r="E48" s="125"/>
      <c r="F48" s="125"/>
      <c r="G48" s="126"/>
      <c r="I48" s="127"/>
      <c r="K48" s="127"/>
      <c r="L48" s="128" t="s">
        <v>108</v>
      </c>
      <c r="O48" s="11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</row>
    <row r="49" spans="1:104" x14ac:dyDescent="0.2">
      <c r="A49" s="122"/>
      <c r="B49" s="123"/>
      <c r="C49" s="124" t="s">
        <v>109</v>
      </c>
      <c r="D49" s="125"/>
      <c r="E49" s="125"/>
      <c r="F49" s="125"/>
      <c r="G49" s="126"/>
      <c r="I49" s="127"/>
      <c r="K49" s="127"/>
      <c r="L49" s="128" t="s">
        <v>109</v>
      </c>
      <c r="O49" s="11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</row>
    <row r="50" spans="1:104" x14ac:dyDescent="0.2">
      <c r="A50" s="122"/>
      <c r="B50" s="123"/>
      <c r="C50" s="124" t="s">
        <v>110</v>
      </c>
      <c r="D50" s="125"/>
      <c r="E50" s="125"/>
      <c r="F50" s="125"/>
      <c r="G50" s="126"/>
      <c r="I50" s="127"/>
      <c r="K50" s="127"/>
      <c r="L50" s="128" t="s">
        <v>110</v>
      </c>
      <c r="O50" s="11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</row>
    <row r="51" spans="1:104" x14ac:dyDescent="0.2">
      <c r="A51" s="122"/>
      <c r="B51" s="123"/>
      <c r="C51" s="129" t="s">
        <v>111</v>
      </c>
      <c r="D51" s="130"/>
      <c r="E51" s="131">
        <v>15</v>
      </c>
      <c r="F51" s="132"/>
      <c r="G51" s="133"/>
      <c r="H51" s="134"/>
      <c r="I51" s="127"/>
      <c r="K51" s="127"/>
      <c r="M51" s="135" t="s">
        <v>111</v>
      </c>
      <c r="O51" s="11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36" t="str">
        <f>C50</f>
        <v>- náhradní výsadba v případě neuchycení stromu</v>
      </c>
      <c r="BE51" s="121"/>
      <c r="BF51" s="121"/>
      <c r="BG51" s="121"/>
      <c r="BH51" s="121"/>
      <c r="BI51" s="121"/>
      <c r="BJ51" s="121"/>
      <c r="BK51" s="121"/>
    </row>
    <row r="52" spans="1:104" x14ac:dyDescent="0.2">
      <c r="A52" s="112">
        <v>21</v>
      </c>
      <c r="B52" s="113" t="s">
        <v>112</v>
      </c>
      <c r="C52" s="114" t="s">
        <v>113</v>
      </c>
      <c r="D52" s="115" t="s">
        <v>114</v>
      </c>
      <c r="E52" s="116">
        <v>0.01</v>
      </c>
      <c r="F52" s="117"/>
      <c r="G52" s="118">
        <f>E52*F52</f>
        <v>0</v>
      </c>
      <c r="H52" s="119">
        <v>1</v>
      </c>
      <c r="I52" s="120">
        <f>E52*H52</f>
        <v>0.01</v>
      </c>
      <c r="J52" s="119"/>
      <c r="K52" s="120">
        <f>E52*J52</f>
        <v>0</v>
      </c>
      <c r="O52" s="111"/>
      <c r="Z52" s="121"/>
      <c r="AA52" s="121">
        <v>3</v>
      </c>
      <c r="AB52" s="121">
        <v>1</v>
      </c>
      <c r="AC52" s="121">
        <v>25191155</v>
      </c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CA52" s="121">
        <v>3</v>
      </c>
      <c r="CB52" s="121">
        <v>1</v>
      </c>
      <c r="CZ52" s="78">
        <v>1</v>
      </c>
    </row>
    <row r="53" spans="1:104" x14ac:dyDescent="0.2">
      <c r="A53" s="122"/>
      <c r="B53" s="123"/>
      <c r="C53" s="129" t="s">
        <v>115</v>
      </c>
      <c r="D53" s="130"/>
      <c r="E53" s="131">
        <v>0.01</v>
      </c>
      <c r="F53" s="132"/>
      <c r="G53" s="133"/>
      <c r="H53" s="134"/>
      <c r="I53" s="127"/>
      <c r="K53" s="127"/>
      <c r="M53" s="135" t="s">
        <v>115</v>
      </c>
      <c r="O53" s="11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36" t="str">
        <f>C52</f>
        <v>Cererit Z balený po 10 kg</v>
      </c>
      <c r="BE53" s="121"/>
      <c r="BF53" s="121"/>
      <c r="BG53" s="121"/>
      <c r="BH53" s="121"/>
      <c r="BI53" s="121"/>
      <c r="BJ53" s="121"/>
      <c r="BK53" s="121"/>
    </row>
    <row r="54" spans="1:104" x14ac:dyDescent="0.2">
      <c r="A54" s="112">
        <v>22</v>
      </c>
      <c r="B54" s="113" t="s">
        <v>116</v>
      </c>
      <c r="C54" s="114" t="s">
        <v>117</v>
      </c>
      <c r="D54" s="115" t="s">
        <v>118</v>
      </c>
      <c r="E54" s="116">
        <v>0.6</v>
      </c>
      <c r="F54" s="117"/>
      <c r="G54" s="118">
        <f>E54*F54</f>
        <v>0</v>
      </c>
      <c r="H54" s="119">
        <v>9.9999999999944599E-4</v>
      </c>
      <c r="I54" s="120">
        <f>E54*H54</f>
        <v>5.9999999999966753E-4</v>
      </c>
      <c r="J54" s="119"/>
      <c r="K54" s="120">
        <f>E54*J54</f>
        <v>0</v>
      </c>
      <c r="O54" s="111"/>
      <c r="Z54" s="121"/>
      <c r="AA54" s="121">
        <v>3</v>
      </c>
      <c r="AB54" s="121">
        <v>1</v>
      </c>
      <c r="AC54" s="121" t="s">
        <v>116</v>
      </c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  <c r="BI54" s="121"/>
      <c r="BJ54" s="121"/>
      <c r="BK54" s="121"/>
      <c r="CA54" s="121">
        <v>3</v>
      </c>
      <c r="CB54" s="121">
        <v>1</v>
      </c>
      <c r="CZ54" s="78">
        <v>1</v>
      </c>
    </row>
    <row r="55" spans="1:104" x14ac:dyDescent="0.2">
      <c r="A55" s="122"/>
      <c r="B55" s="123"/>
      <c r="C55" s="129" t="s">
        <v>119</v>
      </c>
      <c r="D55" s="130"/>
      <c r="E55" s="131">
        <v>0.6</v>
      </c>
      <c r="F55" s="132"/>
      <c r="G55" s="133"/>
      <c r="H55" s="134"/>
      <c r="I55" s="127"/>
      <c r="K55" s="127"/>
      <c r="M55" s="135" t="s">
        <v>119</v>
      </c>
      <c r="O55" s="11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36" t="str">
        <f>C54</f>
        <v>ROUNDUP KLASIK herbicid totální</v>
      </c>
      <c r="BE55" s="121"/>
      <c r="BF55" s="121"/>
      <c r="BG55" s="121"/>
      <c r="BH55" s="121"/>
      <c r="BI55" s="121"/>
      <c r="BJ55" s="121"/>
      <c r="BK55" s="121"/>
    </row>
    <row r="56" spans="1:104" x14ac:dyDescent="0.2">
      <c r="A56" s="112">
        <v>23</v>
      </c>
      <c r="B56" s="113" t="s">
        <v>120</v>
      </c>
      <c r="C56" s="114" t="s">
        <v>121</v>
      </c>
      <c r="D56" s="115" t="s">
        <v>122</v>
      </c>
      <c r="E56" s="116">
        <v>1.8</v>
      </c>
      <c r="F56" s="117"/>
      <c r="G56" s="118">
        <f>E56*F56</f>
        <v>0</v>
      </c>
      <c r="H56" s="119">
        <v>1.59999999999938E-4</v>
      </c>
      <c r="I56" s="120">
        <f>E56*H56</f>
        <v>2.8799999999988839E-4</v>
      </c>
      <c r="J56" s="119"/>
      <c r="K56" s="120">
        <f>E56*J56</f>
        <v>0</v>
      </c>
      <c r="O56" s="111"/>
      <c r="Z56" s="121"/>
      <c r="AA56" s="121">
        <v>3</v>
      </c>
      <c r="AB56" s="121">
        <v>1</v>
      </c>
      <c r="AC56" s="121">
        <v>28611220</v>
      </c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CA56" s="121">
        <v>3</v>
      </c>
      <c r="CB56" s="121">
        <v>1</v>
      </c>
      <c r="CZ56" s="78">
        <v>1</v>
      </c>
    </row>
    <row r="57" spans="1:104" x14ac:dyDescent="0.2">
      <c r="A57" s="122"/>
      <c r="B57" s="123"/>
      <c r="C57" s="129" t="s">
        <v>123</v>
      </c>
      <c r="D57" s="130"/>
      <c r="E57" s="131">
        <v>1.8</v>
      </c>
      <c r="F57" s="132"/>
      <c r="G57" s="133"/>
      <c r="H57" s="134"/>
      <c r="I57" s="127"/>
      <c r="K57" s="127"/>
      <c r="M57" s="135" t="s">
        <v>123</v>
      </c>
      <c r="O57" s="11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36" t="str">
        <f>C56</f>
        <v>Trubka PVC drenážní flexibilní d 50 mm</v>
      </c>
      <c r="BE57" s="121"/>
      <c r="BF57" s="121"/>
      <c r="BG57" s="121"/>
      <c r="BH57" s="121"/>
      <c r="BI57" s="121"/>
      <c r="BJ57" s="121"/>
      <c r="BK57" s="121"/>
    </row>
    <row r="58" spans="1:104" x14ac:dyDescent="0.2">
      <c r="A58" s="112">
        <v>24</v>
      </c>
      <c r="B58" s="113" t="s">
        <v>124</v>
      </c>
      <c r="C58" s="114" t="s">
        <v>125</v>
      </c>
      <c r="D58" s="115" t="s">
        <v>71</v>
      </c>
      <c r="E58" s="116">
        <v>9</v>
      </c>
      <c r="F58" s="117"/>
      <c r="G58" s="118">
        <f>E58*F58</f>
        <v>0</v>
      </c>
      <c r="H58" s="119">
        <v>6.9999999999979003E-3</v>
      </c>
      <c r="I58" s="120">
        <f>E58*H58</f>
        <v>6.2999999999981099E-2</v>
      </c>
      <c r="J58" s="119"/>
      <c r="K58" s="120">
        <f>E58*J58</f>
        <v>0</v>
      </c>
      <c r="O58" s="111"/>
      <c r="Z58" s="121"/>
      <c r="AA58" s="121">
        <v>3</v>
      </c>
      <c r="AB58" s="121">
        <v>1</v>
      </c>
      <c r="AC58" s="121">
        <v>60850016</v>
      </c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CA58" s="121">
        <v>3</v>
      </c>
      <c r="CB58" s="121">
        <v>1</v>
      </c>
      <c r="CZ58" s="78">
        <v>1</v>
      </c>
    </row>
    <row r="59" spans="1:104" x14ac:dyDescent="0.2">
      <c r="A59" s="122"/>
      <c r="B59" s="123"/>
      <c r="C59" s="129" t="s">
        <v>88</v>
      </c>
      <c r="D59" s="130"/>
      <c r="E59" s="131">
        <v>9</v>
      </c>
      <c r="F59" s="132"/>
      <c r="G59" s="133"/>
      <c r="H59" s="134"/>
      <c r="I59" s="127"/>
      <c r="K59" s="127"/>
      <c r="M59" s="135" t="s">
        <v>88</v>
      </c>
      <c r="O59" s="11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36" t="str">
        <f>C58</f>
        <v>Kůl vyvazovací impregnovaný 250 x 8 cm</v>
      </c>
      <c r="BE59" s="121"/>
      <c r="BF59" s="121"/>
      <c r="BG59" s="121"/>
      <c r="BH59" s="121"/>
      <c r="BI59" s="121"/>
      <c r="BJ59" s="121"/>
      <c r="BK59" s="121"/>
    </row>
    <row r="60" spans="1:104" x14ac:dyDescent="0.2">
      <c r="A60" s="112">
        <v>25</v>
      </c>
      <c r="B60" s="113" t="s">
        <v>126</v>
      </c>
      <c r="C60" s="114" t="s">
        <v>127</v>
      </c>
      <c r="D60" s="115" t="s">
        <v>71</v>
      </c>
      <c r="E60" s="116">
        <v>9</v>
      </c>
      <c r="F60" s="117"/>
      <c r="G60" s="118">
        <f>E60*F60</f>
        <v>0</v>
      </c>
      <c r="H60" s="119">
        <v>1.9999999999988898E-3</v>
      </c>
      <c r="I60" s="120">
        <f>E60*H60</f>
        <v>1.799999999999001E-2</v>
      </c>
      <c r="J60" s="119"/>
      <c r="K60" s="120">
        <f>E60*J60</f>
        <v>0</v>
      </c>
      <c r="O60" s="111"/>
      <c r="Z60" s="121"/>
      <c r="AA60" s="121">
        <v>3</v>
      </c>
      <c r="AB60" s="121">
        <v>1</v>
      </c>
      <c r="AC60" s="121">
        <v>60850030</v>
      </c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  <c r="BI60" s="121"/>
      <c r="BJ60" s="121"/>
      <c r="BK60" s="121"/>
      <c r="CA60" s="121">
        <v>3</v>
      </c>
      <c r="CB60" s="121">
        <v>1</v>
      </c>
      <c r="CZ60" s="78">
        <v>1</v>
      </c>
    </row>
    <row r="61" spans="1:104" x14ac:dyDescent="0.2">
      <c r="A61" s="122"/>
      <c r="B61" s="123"/>
      <c r="C61" s="129" t="s">
        <v>88</v>
      </c>
      <c r="D61" s="130"/>
      <c r="E61" s="131">
        <v>9</v>
      </c>
      <c r="F61" s="132"/>
      <c r="G61" s="133"/>
      <c r="H61" s="134"/>
      <c r="I61" s="127"/>
      <c r="K61" s="127"/>
      <c r="M61" s="135" t="s">
        <v>88</v>
      </c>
      <c r="O61" s="11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36" t="str">
        <f>C60</f>
        <v>Příčka spojovací ke kůlům impregnovaná 60 x 8 cm</v>
      </c>
      <c r="BE61" s="121"/>
      <c r="BF61" s="121"/>
      <c r="BG61" s="121"/>
      <c r="BH61" s="121"/>
      <c r="BI61" s="121"/>
      <c r="BJ61" s="121"/>
      <c r="BK61" s="121"/>
    </row>
    <row r="62" spans="1:104" x14ac:dyDescent="0.2">
      <c r="A62" s="112">
        <v>26</v>
      </c>
      <c r="B62" s="113" t="s">
        <v>128</v>
      </c>
      <c r="C62" s="114" t="s">
        <v>129</v>
      </c>
      <c r="D62" s="115" t="s">
        <v>114</v>
      </c>
      <c r="E62" s="116">
        <v>0.69367799999993296</v>
      </c>
      <c r="F62" s="117"/>
      <c r="G62" s="118">
        <f>E62*F62</f>
        <v>0</v>
      </c>
      <c r="H62" s="119">
        <v>0</v>
      </c>
      <c r="I62" s="120">
        <f>E62*H62</f>
        <v>0</v>
      </c>
      <c r="J62" s="119"/>
      <c r="K62" s="120">
        <f>E62*J62</f>
        <v>0</v>
      </c>
      <c r="O62" s="111"/>
      <c r="Z62" s="121"/>
      <c r="AA62" s="121">
        <v>7</v>
      </c>
      <c r="AB62" s="121">
        <v>1</v>
      </c>
      <c r="AC62" s="121">
        <v>2</v>
      </c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  <c r="BH62" s="121"/>
      <c r="BI62" s="121"/>
      <c r="BJ62" s="121"/>
      <c r="BK62" s="121"/>
      <c r="CA62" s="121">
        <v>7</v>
      </c>
      <c r="CB62" s="121">
        <v>1</v>
      </c>
      <c r="CZ62" s="78">
        <v>1</v>
      </c>
    </row>
    <row r="63" spans="1:104" x14ac:dyDescent="0.2">
      <c r="A63" s="137" t="s">
        <v>35</v>
      </c>
      <c r="B63" s="138" t="s">
        <v>67</v>
      </c>
      <c r="C63" s="139" t="s">
        <v>68</v>
      </c>
      <c r="D63" s="140"/>
      <c r="E63" s="141"/>
      <c r="F63" s="141"/>
      <c r="G63" s="142">
        <f>SUM(G22:G62)</f>
        <v>0</v>
      </c>
      <c r="H63" s="143"/>
      <c r="I63" s="144">
        <f>SUM(I22:I62)</f>
        <v>0.69367799999993285</v>
      </c>
      <c r="J63" s="145"/>
      <c r="K63" s="144">
        <f>SUM(K22:K62)</f>
        <v>0</v>
      </c>
      <c r="O63" s="111"/>
      <c r="X63" s="146">
        <f>K63</f>
        <v>0</v>
      </c>
      <c r="Y63" s="146">
        <f>I63</f>
        <v>0.69367799999993285</v>
      </c>
      <c r="Z63" s="147">
        <f>G63</f>
        <v>0</v>
      </c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48"/>
      <c r="BB63" s="148"/>
      <c r="BC63" s="148"/>
      <c r="BD63" s="148"/>
      <c r="BE63" s="148"/>
      <c r="BF63" s="148"/>
      <c r="BG63" s="121"/>
      <c r="BH63" s="121"/>
      <c r="BI63" s="121"/>
      <c r="BJ63" s="121"/>
      <c r="BK63" s="121"/>
    </row>
    <row r="64" spans="1:104" ht="14.25" customHeight="1" x14ac:dyDescent="0.2">
      <c r="A64" s="103" t="s">
        <v>31</v>
      </c>
      <c r="B64" s="104" t="s">
        <v>130</v>
      </c>
      <c r="C64" s="105" t="s">
        <v>131</v>
      </c>
      <c r="D64" s="106"/>
      <c r="E64" s="107"/>
      <c r="F64" s="107"/>
      <c r="G64" s="108"/>
      <c r="H64" s="109"/>
      <c r="I64" s="110"/>
      <c r="J64" s="109"/>
      <c r="K64" s="110"/>
      <c r="O64" s="111"/>
    </row>
    <row r="65" spans="1:104" x14ac:dyDescent="0.2">
      <c r="A65" s="112">
        <v>27</v>
      </c>
      <c r="B65" s="113" t="s">
        <v>132</v>
      </c>
      <c r="C65" s="114" t="s">
        <v>133</v>
      </c>
      <c r="D65" s="115" t="s">
        <v>34</v>
      </c>
      <c r="E65" s="116">
        <v>141</v>
      </c>
      <c r="F65" s="117"/>
      <c r="G65" s="118">
        <f>E65*F65</f>
        <v>0</v>
      </c>
      <c r="H65" s="119">
        <v>0</v>
      </c>
      <c r="I65" s="120">
        <f>E65*H65</f>
        <v>0</v>
      </c>
      <c r="J65" s="119">
        <v>0</v>
      </c>
      <c r="K65" s="120">
        <f>E65*J65</f>
        <v>0</v>
      </c>
      <c r="O65" s="111"/>
      <c r="Z65" s="121"/>
      <c r="AA65" s="121">
        <v>1</v>
      </c>
      <c r="AB65" s="121">
        <v>1</v>
      </c>
      <c r="AC65" s="121">
        <v>1</v>
      </c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  <c r="BI65" s="121"/>
      <c r="BJ65" s="121"/>
      <c r="BK65" s="121"/>
      <c r="CA65" s="121">
        <v>1</v>
      </c>
      <c r="CB65" s="121">
        <v>1</v>
      </c>
      <c r="CZ65" s="78">
        <v>1</v>
      </c>
    </row>
    <row r="66" spans="1:104" x14ac:dyDescent="0.2">
      <c r="A66" s="112">
        <v>28</v>
      </c>
      <c r="B66" s="113" t="s">
        <v>134</v>
      </c>
      <c r="C66" s="114" t="s">
        <v>135</v>
      </c>
      <c r="D66" s="115" t="s">
        <v>34</v>
      </c>
      <c r="E66" s="116">
        <v>141</v>
      </c>
      <c r="F66" s="117"/>
      <c r="G66" s="118">
        <f>E66*F66</f>
        <v>0</v>
      </c>
      <c r="H66" s="119">
        <v>0</v>
      </c>
      <c r="I66" s="120">
        <f>E66*H66</f>
        <v>0</v>
      </c>
      <c r="J66" s="119">
        <v>0</v>
      </c>
      <c r="K66" s="120">
        <f>E66*J66</f>
        <v>0</v>
      </c>
      <c r="O66" s="111"/>
      <c r="Z66" s="121"/>
      <c r="AA66" s="121">
        <v>1</v>
      </c>
      <c r="AB66" s="121">
        <v>1</v>
      </c>
      <c r="AC66" s="121">
        <v>1</v>
      </c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  <c r="BH66" s="121"/>
      <c r="BI66" s="121"/>
      <c r="BJ66" s="121"/>
      <c r="BK66" s="121"/>
      <c r="CA66" s="121">
        <v>1</v>
      </c>
      <c r="CB66" s="121">
        <v>1</v>
      </c>
      <c r="CZ66" s="78">
        <v>1</v>
      </c>
    </row>
    <row r="67" spans="1:104" x14ac:dyDescent="0.2">
      <c r="A67" s="112">
        <v>29</v>
      </c>
      <c r="B67" s="113" t="s">
        <v>136</v>
      </c>
      <c r="C67" s="114" t="s">
        <v>137</v>
      </c>
      <c r="D67" s="115" t="s">
        <v>34</v>
      </c>
      <c r="E67" s="116">
        <v>141</v>
      </c>
      <c r="F67" s="117"/>
      <c r="G67" s="118">
        <f>E67*F67</f>
        <v>0</v>
      </c>
      <c r="H67" s="119">
        <v>0</v>
      </c>
      <c r="I67" s="120">
        <f>E67*H67</f>
        <v>0</v>
      </c>
      <c r="J67" s="119">
        <v>0</v>
      </c>
      <c r="K67" s="120">
        <f>E67*J67</f>
        <v>0</v>
      </c>
      <c r="O67" s="111"/>
      <c r="Z67" s="121"/>
      <c r="AA67" s="121">
        <v>1</v>
      </c>
      <c r="AB67" s="121">
        <v>1</v>
      </c>
      <c r="AC67" s="121">
        <v>1</v>
      </c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  <c r="BI67" s="121"/>
      <c r="BJ67" s="121"/>
      <c r="BK67" s="121"/>
      <c r="CA67" s="121">
        <v>1</v>
      </c>
      <c r="CB67" s="121">
        <v>1</v>
      </c>
      <c r="CZ67" s="78">
        <v>1</v>
      </c>
    </row>
    <row r="68" spans="1:104" x14ac:dyDescent="0.2">
      <c r="A68" s="112">
        <v>30</v>
      </c>
      <c r="B68" s="113" t="s">
        <v>138</v>
      </c>
      <c r="C68" s="114" t="s">
        <v>139</v>
      </c>
      <c r="D68" s="115" t="s">
        <v>34</v>
      </c>
      <c r="E68" s="116">
        <v>141</v>
      </c>
      <c r="F68" s="117"/>
      <c r="G68" s="118">
        <f>E68*F68</f>
        <v>0</v>
      </c>
      <c r="H68" s="119">
        <v>0</v>
      </c>
      <c r="I68" s="120">
        <f>E68*H68</f>
        <v>0</v>
      </c>
      <c r="J68" s="119">
        <v>0</v>
      </c>
      <c r="K68" s="120">
        <f>E68*J68</f>
        <v>0</v>
      </c>
      <c r="O68" s="111"/>
      <c r="Z68" s="121"/>
      <c r="AA68" s="121">
        <v>1</v>
      </c>
      <c r="AB68" s="121">
        <v>1</v>
      </c>
      <c r="AC68" s="121">
        <v>1</v>
      </c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21"/>
      <c r="BE68" s="121"/>
      <c r="BF68" s="121"/>
      <c r="BG68" s="121"/>
      <c r="BH68" s="121"/>
      <c r="BI68" s="121"/>
      <c r="BJ68" s="121"/>
      <c r="BK68" s="121"/>
      <c r="CA68" s="121">
        <v>1</v>
      </c>
      <c r="CB68" s="121">
        <v>1</v>
      </c>
      <c r="CZ68" s="78">
        <v>1</v>
      </c>
    </row>
    <row r="69" spans="1:104" x14ac:dyDescent="0.2">
      <c r="A69" s="112">
        <v>31</v>
      </c>
      <c r="B69" s="113" t="s">
        <v>140</v>
      </c>
      <c r="C69" s="114" t="s">
        <v>141</v>
      </c>
      <c r="D69" s="115" t="s">
        <v>34</v>
      </c>
      <c r="E69" s="116">
        <v>141</v>
      </c>
      <c r="F69" s="117"/>
      <c r="G69" s="118">
        <f>E69*F69</f>
        <v>0</v>
      </c>
      <c r="H69" s="119">
        <v>0</v>
      </c>
      <c r="I69" s="120">
        <f>E69*H69</f>
        <v>0</v>
      </c>
      <c r="J69" s="119">
        <v>0</v>
      </c>
      <c r="K69" s="120">
        <f>E69*J69</f>
        <v>0</v>
      </c>
      <c r="O69" s="111"/>
      <c r="Z69" s="121"/>
      <c r="AA69" s="121">
        <v>1</v>
      </c>
      <c r="AB69" s="121">
        <v>1</v>
      </c>
      <c r="AC69" s="121">
        <v>1</v>
      </c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21"/>
      <c r="BB69" s="121"/>
      <c r="BC69" s="121"/>
      <c r="BD69" s="121"/>
      <c r="BE69" s="121"/>
      <c r="BF69" s="121"/>
      <c r="BG69" s="121"/>
      <c r="BH69" s="121"/>
      <c r="BI69" s="121"/>
      <c r="BJ69" s="121"/>
      <c r="BK69" s="121"/>
      <c r="CA69" s="121">
        <v>1</v>
      </c>
      <c r="CB69" s="121">
        <v>1</v>
      </c>
      <c r="CZ69" s="78">
        <v>1</v>
      </c>
    </row>
    <row r="70" spans="1:104" x14ac:dyDescent="0.2">
      <c r="A70" s="112">
        <v>32</v>
      </c>
      <c r="B70" s="113" t="s">
        <v>142</v>
      </c>
      <c r="C70" s="114" t="s">
        <v>143</v>
      </c>
      <c r="D70" s="115" t="s">
        <v>34</v>
      </c>
      <c r="E70" s="116">
        <v>141</v>
      </c>
      <c r="F70" s="117"/>
      <c r="G70" s="118">
        <f>E70*F70</f>
        <v>0</v>
      </c>
      <c r="H70" s="119">
        <v>0</v>
      </c>
      <c r="I70" s="120">
        <f>E70*H70</f>
        <v>0</v>
      </c>
      <c r="J70" s="119">
        <v>0</v>
      </c>
      <c r="K70" s="120">
        <f>E70*J70</f>
        <v>0</v>
      </c>
      <c r="O70" s="111"/>
      <c r="Z70" s="121"/>
      <c r="AA70" s="121">
        <v>1</v>
      </c>
      <c r="AB70" s="121">
        <v>1</v>
      </c>
      <c r="AC70" s="121">
        <v>1</v>
      </c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  <c r="BH70" s="121"/>
      <c r="BI70" s="121"/>
      <c r="BJ70" s="121"/>
      <c r="BK70" s="121"/>
      <c r="CA70" s="121">
        <v>1</v>
      </c>
      <c r="CB70" s="121">
        <v>1</v>
      </c>
      <c r="CZ70" s="78">
        <v>1</v>
      </c>
    </row>
    <row r="71" spans="1:104" x14ac:dyDescent="0.2">
      <c r="A71" s="112">
        <v>33</v>
      </c>
      <c r="B71" s="113" t="s">
        <v>144</v>
      </c>
      <c r="C71" s="114" t="s">
        <v>145</v>
      </c>
      <c r="D71" s="115" t="s">
        <v>146</v>
      </c>
      <c r="E71" s="116">
        <v>22.56</v>
      </c>
      <c r="F71" s="117"/>
      <c r="G71" s="118">
        <f>E71*F71</f>
        <v>0</v>
      </c>
      <c r="H71" s="119">
        <v>9.9999999999944599E-4</v>
      </c>
      <c r="I71" s="120">
        <f>E71*H71</f>
        <v>2.25599999999875E-2</v>
      </c>
      <c r="J71" s="119"/>
      <c r="K71" s="120">
        <f>E71*J71</f>
        <v>0</v>
      </c>
      <c r="O71" s="111"/>
      <c r="Z71" s="121"/>
      <c r="AA71" s="121">
        <v>3</v>
      </c>
      <c r="AB71" s="121">
        <v>1</v>
      </c>
      <c r="AC71" s="121">
        <v>572410</v>
      </c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  <c r="BF71" s="121"/>
      <c r="BG71" s="121"/>
      <c r="BH71" s="121"/>
      <c r="BI71" s="121"/>
      <c r="BJ71" s="121"/>
      <c r="BK71" s="121"/>
      <c r="CA71" s="121">
        <v>3</v>
      </c>
      <c r="CB71" s="121">
        <v>1</v>
      </c>
      <c r="CZ71" s="78">
        <v>1</v>
      </c>
    </row>
    <row r="72" spans="1:104" x14ac:dyDescent="0.2">
      <c r="A72" s="122"/>
      <c r="B72" s="123"/>
      <c r="C72" s="129" t="s">
        <v>147</v>
      </c>
      <c r="D72" s="130"/>
      <c r="E72" s="131">
        <v>14.1</v>
      </c>
      <c r="F72" s="132"/>
      <c r="G72" s="133"/>
      <c r="H72" s="134"/>
      <c r="I72" s="127"/>
      <c r="K72" s="127"/>
      <c r="M72" s="135" t="s">
        <v>147</v>
      </c>
      <c r="O72" s="11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  <c r="BA72" s="121"/>
      <c r="BB72" s="121"/>
      <c r="BC72" s="121"/>
      <c r="BD72" s="136" t="str">
        <f>C71</f>
        <v>Směs travní parková II. mírná zátěž PROFI</v>
      </c>
      <c r="BE72" s="121"/>
      <c r="BF72" s="121"/>
      <c r="BG72" s="121"/>
      <c r="BH72" s="121"/>
      <c r="BI72" s="121"/>
      <c r="BJ72" s="121"/>
      <c r="BK72" s="121"/>
    </row>
    <row r="73" spans="1:104" x14ac:dyDescent="0.2">
      <c r="A73" s="122"/>
      <c r="B73" s="123"/>
      <c r="C73" s="129" t="s">
        <v>148</v>
      </c>
      <c r="D73" s="130"/>
      <c r="E73" s="131">
        <v>8.4600000000000009</v>
      </c>
      <c r="F73" s="132"/>
      <c r="G73" s="133"/>
      <c r="H73" s="134"/>
      <c r="I73" s="127"/>
      <c r="K73" s="127"/>
      <c r="M73" s="135" t="s">
        <v>148</v>
      </c>
      <c r="O73" s="11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36" t="str">
        <f>C72</f>
        <v>úsek č. 1-první osetí - spotřeba 100g/m2:141*100/1000</v>
      </c>
      <c r="BE73" s="121"/>
      <c r="BF73" s="121"/>
      <c r="BG73" s="121"/>
      <c r="BH73" s="121"/>
      <c r="BI73" s="121"/>
      <c r="BJ73" s="121"/>
      <c r="BK73" s="121"/>
    </row>
    <row r="74" spans="1:104" x14ac:dyDescent="0.2">
      <c r="A74" s="112">
        <v>34</v>
      </c>
      <c r="B74" s="113" t="s">
        <v>149</v>
      </c>
      <c r="C74" s="114" t="s">
        <v>150</v>
      </c>
      <c r="D74" s="115" t="s">
        <v>49</v>
      </c>
      <c r="E74" s="116">
        <v>14.1</v>
      </c>
      <c r="F74" s="117"/>
      <c r="G74" s="118">
        <f>E74*F74</f>
        <v>0</v>
      </c>
      <c r="H74" s="119">
        <v>1.6700000000000701</v>
      </c>
      <c r="I74" s="120">
        <f>E74*H74</f>
        <v>23.547000000000988</v>
      </c>
      <c r="J74" s="119"/>
      <c r="K74" s="120">
        <f>E74*J74</f>
        <v>0</v>
      </c>
      <c r="O74" s="111"/>
      <c r="Z74" s="121"/>
      <c r="AA74" s="121">
        <v>3</v>
      </c>
      <c r="AB74" s="121">
        <v>10</v>
      </c>
      <c r="AC74" s="121">
        <v>10364200</v>
      </c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  <c r="BI74" s="121"/>
      <c r="BJ74" s="121"/>
      <c r="BK74" s="121"/>
      <c r="CA74" s="121">
        <v>3</v>
      </c>
      <c r="CB74" s="121">
        <v>10</v>
      </c>
      <c r="CZ74" s="78">
        <v>1</v>
      </c>
    </row>
    <row r="75" spans="1:104" x14ac:dyDescent="0.2">
      <c r="A75" s="112">
        <v>35</v>
      </c>
      <c r="B75" s="113" t="s">
        <v>151</v>
      </c>
      <c r="C75" s="114" t="s">
        <v>152</v>
      </c>
      <c r="D75" s="115" t="s">
        <v>122</v>
      </c>
      <c r="E75" s="116">
        <v>3</v>
      </c>
      <c r="F75" s="117"/>
      <c r="G75" s="118">
        <f>E75*F75</f>
        <v>0</v>
      </c>
      <c r="H75" s="119">
        <v>2.6999999999999198E-4</v>
      </c>
      <c r="I75" s="120">
        <f>E75*H75</f>
        <v>8.0999999999997589E-4</v>
      </c>
      <c r="J75" s="119"/>
      <c r="K75" s="120">
        <f>E75*J75</f>
        <v>0</v>
      </c>
      <c r="O75" s="111"/>
      <c r="Z75" s="121"/>
      <c r="AA75" s="121">
        <v>3</v>
      </c>
      <c r="AB75" s="121">
        <v>1</v>
      </c>
      <c r="AC75" s="121" t="s">
        <v>151</v>
      </c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  <c r="BH75" s="121"/>
      <c r="BI75" s="121"/>
      <c r="BJ75" s="121"/>
      <c r="BK75" s="121"/>
      <c r="CA75" s="121">
        <v>3</v>
      </c>
      <c r="CB75" s="121">
        <v>1</v>
      </c>
      <c r="CZ75" s="78">
        <v>1</v>
      </c>
    </row>
    <row r="76" spans="1:104" x14ac:dyDescent="0.2">
      <c r="A76" s="122"/>
      <c r="B76" s="123"/>
      <c r="C76" s="129" t="s">
        <v>153</v>
      </c>
      <c r="D76" s="130"/>
      <c r="E76" s="131">
        <v>3</v>
      </c>
      <c r="F76" s="132"/>
      <c r="G76" s="133"/>
      <c r="H76" s="134"/>
      <c r="I76" s="127"/>
      <c r="K76" s="127"/>
      <c r="M76" s="135" t="s">
        <v>153</v>
      </c>
      <c r="O76" s="11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  <c r="BA76" s="121"/>
      <c r="BB76" s="121"/>
      <c r="BC76" s="121"/>
      <c r="BD76" s="136" t="str">
        <f>C75</f>
        <v>Tkanina jutová JH 211 g/m2 šíře 130 cm zelená</v>
      </c>
      <c r="BE76" s="121"/>
      <c r="BF76" s="121"/>
      <c r="BG76" s="121"/>
      <c r="BH76" s="121"/>
      <c r="BI76" s="121"/>
      <c r="BJ76" s="121"/>
      <c r="BK76" s="121"/>
    </row>
    <row r="77" spans="1:104" x14ac:dyDescent="0.2">
      <c r="A77" s="137" t="s">
        <v>35</v>
      </c>
      <c r="B77" s="138" t="s">
        <v>130</v>
      </c>
      <c r="C77" s="139" t="s">
        <v>131</v>
      </c>
      <c r="D77" s="140"/>
      <c r="E77" s="141"/>
      <c r="F77" s="141"/>
      <c r="G77" s="142">
        <f>SUM(G64:G76)</f>
        <v>0</v>
      </c>
      <c r="H77" s="143"/>
      <c r="I77" s="144">
        <f>SUM(I64:I76)</f>
        <v>23.570370000000977</v>
      </c>
      <c r="J77" s="145"/>
      <c r="K77" s="144">
        <f>SUM(K64:K76)</f>
        <v>0</v>
      </c>
      <c r="O77" s="111"/>
      <c r="X77" s="146">
        <f>K77</f>
        <v>0</v>
      </c>
      <c r="Y77" s="146">
        <f>I77</f>
        <v>23.570370000000977</v>
      </c>
      <c r="Z77" s="147">
        <f>G77</f>
        <v>0</v>
      </c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48"/>
      <c r="BB77" s="148"/>
      <c r="BC77" s="148"/>
      <c r="BD77" s="148"/>
      <c r="BE77" s="148"/>
      <c r="BF77" s="148"/>
      <c r="BG77" s="121"/>
      <c r="BH77" s="121"/>
      <c r="BI77" s="121"/>
      <c r="BJ77" s="121"/>
      <c r="BK77" s="121"/>
    </row>
    <row r="78" spans="1:104" ht="14.25" customHeight="1" x14ac:dyDescent="0.2">
      <c r="A78" s="103" t="s">
        <v>31</v>
      </c>
      <c r="B78" s="104" t="s">
        <v>154</v>
      </c>
      <c r="C78" s="105" t="s">
        <v>155</v>
      </c>
      <c r="D78" s="106"/>
      <c r="E78" s="107"/>
      <c r="F78" s="107"/>
      <c r="G78" s="108"/>
      <c r="H78" s="109"/>
      <c r="I78" s="110"/>
      <c r="J78" s="109"/>
      <c r="K78" s="110"/>
      <c r="O78" s="111"/>
    </row>
    <row r="79" spans="1:104" ht="22.5" x14ac:dyDescent="0.2">
      <c r="A79" s="112">
        <v>36</v>
      </c>
      <c r="B79" s="113" t="s">
        <v>156</v>
      </c>
      <c r="C79" s="114" t="s">
        <v>157</v>
      </c>
      <c r="D79" s="115" t="s">
        <v>34</v>
      </c>
      <c r="E79" s="116">
        <v>243</v>
      </c>
      <c r="F79" s="117"/>
      <c r="G79" s="118">
        <f>E79*F79</f>
        <v>0</v>
      </c>
      <c r="H79" s="119">
        <v>0.28800000000001102</v>
      </c>
      <c r="I79" s="120">
        <f>E79*H79</f>
        <v>69.984000000002681</v>
      </c>
      <c r="J79" s="119">
        <v>0</v>
      </c>
      <c r="K79" s="120">
        <f>E79*J79</f>
        <v>0</v>
      </c>
      <c r="O79" s="111"/>
      <c r="Z79" s="121"/>
      <c r="AA79" s="121">
        <v>1</v>
      </c>
      <c r="AB79" s="121">
        <v>1</v>
      </c>
      <c r="AC79" s="121">
        <v>1</v>
      </c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1"/>
      <c r="AR79" s="121"/>
      <c r="AS79" s="121"/>
      <c r="AT79" s="121"/>
      <c r="AU79" s="121"/>
      <c r="AV79" s="121"/>
      <c r="AW79" s="121"/>
      <c r="AX79" s="121"/>
      <c r="AY79" s="121"/>
      <c r="AZ79" s="121"/>
      <c r="BA79" s="121"/>
      <c r="BB79" s="121"/>
      <c r="BC79" s="121"/>
      <c r="BD79" s="121"/>
      <c r="BE79" s="121"/>
      <c r="BF79" s="121"/>
      <c r="BG79" s="121"/>
      <c r="BH79" s="121"/>
      <c r="BI79" s="121"/>
      <c r="BJ79" s="121"/>
      <c r="BK79" s="121"/>
      <c r="CA79" s="121">
        <v>1</v>
      </c>
      <c r="CB79" s="121">
        <v>1</v>
      </c>
      <c r="CZ79" s="78">
        <v>1</v>
      </c>
    </row>
    <row r="80" spans="1:104" x14ac:dyDescent="0.2">
      <c r="A80" s="122"/>
      <c r="B80" s="123"/>
      <c r="C80" s="124"/>
      <c r="D80" s="125"/>
      <c r="E80" s="125"/>
      <c r="F80" s="125"/>
      <c r="G80" s="126"/>
      <c r="I80" s="127"/>
      <c r="K80" s="127"/>
      <c r="L80" s="128"/>
      <c r="O80" s="11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  <c r="AO80" s="121"/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  <c r="BH80" s="121"/>
      <c r="BI80" s="121"/>
      <c r="BJ80" s="121"/>
      <c r="BK80" s="121"/>
    </row>
    <row r="81" spans="1:104" x14ac:dyDescent="0.2">
      <c r="A81" s="112">
        <v>37</v>
      </c>
      <c r="B81" s="113" t="s">
        <v>158</v>
      </c>
      <c r="C81" s="114" t="s">
        <v>159</v>
      </c>
      <c r="D81" s="115" t="s">
        <v>34</v>
      </c>
      <c r="E81" s="116">
        <v>243</v>
      </c>
      <c r="F81" s="117"/>
      <c r="G81" s="118">
        <f>E81*F81</f>
        <v>0</v>
      </c>
      <c r="H81" s="119">
        <v>0.383139999999912</v>
      </c>
      <c r="I81" s="120">
        <f>E81*H81</f>
        <v>93.103019999978613</v>
      </c>
      <c r="J81" s="119">
        <v>0</v>
      </c>
      <c r="K81" s="120">
        <f>E81*J81</f>
        <v>0</v>
      </c>
      <c r="O81" s="111"/>
      <c r="Z81" s="121"/>
      <c r="AA81" s="121">
        <v>1</v>
      </c>
      <c r="AB81" s="121">
        <v>1</v>
      </c>
      <c r="AC81" s="121">
        <v>1</v>
      </c>
      <c r="AD81" s="121"/>
      <c r="AE81" s="121"/>
      <c r="AF81" s="121"/>
      <c r="AG81" s="121"/>
      <c r="AH81" s="121"/>
      <c r="AI81" s="121"/>
      <c r="AJ81" s="121"/>
      <c r="AK81" s="121"/>
      <c r="AL81" s="121"/>
      <c r="AM81" s="121"/>
      <c r="AN81" s="121"/>
      <c r="AO81" s="121"/>
      <c r="AP81" s="121"/>
      <c r="AQ81" s="121"/>
      <c r="AR81" s="121"/>
      <c r="AS81" s="121"/>
      <c r="AT81" s="121"/>
      <c r="AU81" s="121"/>
      <c r="AV81" s="121"/>
      <c r="AW81" s="121"/>
      <c r="AX81" s="121"/>
      <c r="AY81" s="121"/>
      <c r="AZ81" s="121"/>
      <c r="BA81" s="121"/>
      <c r="BB81" s="121"/>
      <c r="BC81" s="121"/>
      <c r="BD81" s="121"/>
      <c r="BE81" s="121"/>
      <c r="BF81" s="121"/>
      <c r="BG81" s="121"/>
      <c r="BH81" s="121"/>
      <c r="BI81" s="121"/>
      <c r="BJ81" s="121"/>
      <c r="BK81" s="121"/>
      <c r="CA81" s="121">
        <v>1</v>
      </c>
      <c r="CB81" s="121">
        <v>1</v>
      </c>
      <c r="CZ81" s="78">
        <v>1</v>
      </c>
    </row>
    <row r="82" spans="1:104" x14ac:dyDescent="0.2">
      <c r="A82" s="122"/>
      <c r="B82" s="123"/>
      <c r="C82" s="124"/>
      <c r="D82" s="125"/>
      <c r="E82" s="125"/>
      <c r="F82" s="125"/>
      <c r="G82" s="126"/>
      <c r="I82" s="127"/>
      <c r="K82" s="127"/>
      <c r="L82" s="128"/>
      <c r="O82" s="11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1"/>
      <c r="AN82" s="121"/>
      <c r="AO82" s="121"/>
      <c r="AP82" s="121"/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  <c r="BH82" s="121"/>
      <c r="BI82" s="121"/>
      <c r="BJ82" s="121"/>
      <c r="BK82" s="121"/>
    </row>
    <row r="83" spans="1:104" x14ac:dyDescent="0.2">
      <c r="A83" s="112">
        <v>38</v>
      </c>
      <c r="B83" s="113" t="s">
        <v>160</v>
      </c>
      <c r="C83" s="114" t="s">
        <v>161</v>
      </c>
      <c r="D83" s="115" t="s">
        <v>34</v>
      </c>
      <c r="E83" s="116">
        <v>291.60000000000002</v>
      </c>
      <c r="F83" s="117"/>
      <c r="G83" s="118">
        <f>E83*F83</f>
        <v>0</v>
      </c>
      <c r="H83" s="119">
        <v>0</v>
      </c>
      <c r="I83" s="120">
        <f>E83*H83</f>
        <v>0</v>
      </c>
      <c r="J83" s="119">
        <v>0</v>
      </c>
      <c r="K83" s="120">
        <f>E83*J83</f>
        <v>0</v>
      </c>
      <c r="O83" s="111"/>
      <c r="Z83" s="121"/>
      <c r="AA83" s="121">
        <v>1</v>
      </c>
      <c r="AB83" s="121">
        <v>1</v>
      </c>
      <c r="AC83" s="121">
        <v>1</v>
      </c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N83" s="121"/>
      <c r="AO83" s="121"/>
      <c r="AP83" s="121"/>
      <c r="AQ83" s="121"/>
      <c r="AR83" s="121"/>
      <c r="AS83" s="121"/>
      <c r="AT83" s="121"/>
      <c r="AU83" s="121"/>
      <c r="AV83" s="121"/>
      <c r="AW83" s="121"/>
      <c r="AX83" s="121"/>
      <c r="AY83" s="121"/>
      <c r="AZ83" s="121"/>
      <c r="BA83" s="121"/>
      <c r="BB83" s="121"/>
      <c r="BC83" s="121"/>
      <c r="BD83" s="121"/>
      <c r="BE83" s="121"/>
      <c r="BF83" s="121"/>
      <c r="BG83" s="121"/>
      <c r="BH83" s="121"/>
      <c r="BI83" s="121"/>
      <c r="BJ83" s="121"/>
      <c r="BK83" s="121"/>
      <c r="CA83" s="121">
        <v>1</v>
      </c>
      <c r="CB83" s="121">
        <v>1</v>
      </c>
      <c r="CZ83" s="78">
        <v>1</v>
      </c>
    </row>
    <row r="84" spans="1:104" x14ac:dyDescent="0.2">
      <c r="A84" s="112">
        <v>39</v>
      </c>
      <c r="B84" s="113" t="s">
        <v>162</v>
      </c>
      <c r="C84" s="114" t="s">
        <v>163</v>
      </c>
      <c r="D84" s="115" t="s">
        <v>34</v>
      </c>
      <c r="E84" s="116">
        <v>320.76</v>
      </c>
      <c r="F84" s="117"/>
      <c r="G84" s="118">
        <f>E84*F84</f>
        <v>0</v>
      </c>
      <c r="H84" s="119">
        <v>4.99999999999723E-4</v>
      </c>
      <c r="I84" s="120">
        <f>E84*H84</f>
        <v>0.16037999999991115</v>
      </c>
      <c r="J84" s="119"/>
      <c r="K84" s="120">
        <f>E84*J84</f>
        <v>0</v>
      </c>
      <c r="O84" s="111"/>
      <c r="Z84" s="121"/>
      <c r="AA84" s="121">
        <v>3</v>
      </c>
      <c r="AB84" s="121">
        <v>1</v>
      </c>
      <c r="AC84" s="121">
        <v>67390529</v>
      </c>
      <c r="AD84" s="121"/>
      <c r="AE84" s="121"/>
      <c r="AF84" s="121"/>
      <c r="AG84" s="121"/>
      <c r="AH84" s="121"/>
      <c r="AI84" s="121"/>
      <c r="AJ84" s="121"/>
      <c r="AK84" s="121"/>
      <c r="AL84" s="121"/>
      <c r="AM84" s="121"/>
      <c r="AN84" s="121"/>
      <c r="AO84" s="121"/>
      <c r="AP84" s="121"/>
      <c r="AQ84" s="121"/>
      <c r="AR84" s="121"/>
      <c r="AS84" s="121"/>
      <c r="AT84" s="121"/>
      <c r="AU84" s="121"/>
      <c r="AV84" s="121"/>
      <c r="AW84" s="121"/>
      <c r="AX84" s="121"/>
      <c r="AY84" s="121"/>
      <c r="AZ84" s="121"/>
      <c r="BA84" s="121"/>
      <c r="BB84" s="121"/>
      <c r="BC84" s="121"/>
      <c r="BD84" s="121"/>
      <c r="BE84" s="121"/>
      <c r="BF84" s="121"/>
      <c r="BG84" s="121"/>
      <c r="BH84" s="121"/>
      <c r="BI84" s="121"/>
      <c r="BJ84" s="121"/>
      <c r="BK84" s="121"/>
      <c r="CA84" s="121">
        <v>3</v>
      </c>
      <c r="CB84" s="121">
        <v>1</v>
      </c>
      <c r="CZ84" s="78">
        <v>1</v>
      </c>
    </row>
    <row r="85" spans="1:104" x14ac:dyDescent="0.2">
      <c r="A85" s="122"/>
      <c r="B85" s="123"/>
      <c r="C85" s="129" t="s">
        <v>164</v>
      </c>
      <c r="D85" s="130"/>
      <c r="E85" s="131">
        <v>320.76</v>
      </c>
      <c r="F85" s="132"/>
      <c r="G85" s="133"/>
      <c r="H85" s="134"/>
      <c r="I85" s="127"/>
      <c r="K85" s="127"/>
      <c r="M85" s="135" t="s">
        <v>164</v>
      </c>
      <c r="O85" s="11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  <c r="BA85" s="121"/>
      <c r="BB85" s="121"/>
      <c r="BC85" s="121"/>
      <c r="BD85" s="136" t="str">
        <f>C84</f>
        <v>Geotextilie netkaná NETEX S500 - 500 g/m2</v>
      </c>
      <c r="BE85" s="121"/>
      <c r="BF85" s="121"/>
      <c r="BG85" s="121"/>
      <c r="BH85" s="121"/>
      <c r="BI85" s="121"/>
      <c r="BJ85" s="121"/>
      <c r="BK85" s="121"/>
    </row>
    <row r="86" spans="1:104" x14ac:dyDescent="0.2">
      <c r="A86" s="137" t="s">
        <v>35</v>
      </c>
      <c r="B86" s="138" t="s">
        <v>154</v>
      </c>
      <c r="C86" s="139" t="s">
        <v>155</v>
      </c>
      <c r="D86" s="140"/>
      <c r="E86" s="141"/>
      <c r="F86" s="141"/>
      <c r="G86" s="142">
        <f>SUM(G78:G85)</f>
        <v>0</v>
      </c>
      <c r="H86" s="143"/>
      <c r="I86" s="144">
        <f>SUM(I78:I85)</f>
        <v>163.24739999998121</v>
      </c>
      <c r="J86" s="145"/>
      <c r="K86" s="144">
        <f>SUM(K78:K85)</f>
        <v>0</v>
      </c>
      <c r="O86" s="111"/>
      <c r="X86" s="146">
        <f>K86</f>
        <v>0</v>
      </c>
      <c r="Y86" s="146">
        <f>I86</f>
        <v>163.24739999998121</v>
      </c>
      <c r="Z86" s="147">
        <f>G86</f>
        <v>0</v>
      </c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K86" s="121"/>
      <c r="AL86" s="121"/>
      <c r="AM86" s="121"/>
      <c r="AN86" s="121"/>
      <c r="AO86" s="121"/>
      <c r="AP86" s="121"/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  <c r="BA86" s="148"/>
      <c r="BB86" s="148"/>
      <c r="BC86" s="148"/>
      <c r="BD86" s="148"/>
      <c r="BE86" s="148"/>
      <c r="BF86" s="148"/>
      <c r="BG86" s="121"/>
      <c r="BH86" s="121"/>
      <c r="BI86" s="121"/>
      <c r="BJ86" s="121"/>
      <c r="BK86" s="121"/>
    </row>
    <row r="87" spans="1:104" ht="14.25" customHeight="1" x14ac:dyDescent="0.2">
      <c r="A87" s="103" t="s">
        <v>31</v>
      </c>
      <c r="B87" s="104" t="s">
        <v>165</v>
      </c>
      <c r="C87" s="105" t="s">
        <v>166</v>
      </c>
      <c r="D87" s="106"/>
      <c r="E87" s="107"/>
      <c r="F87" s="107"/>
      <c r="G87" s="108"/>
      <c r="H87" s="109"/>
      <c r="I87" s="110"/>
      <c r="J87" s="109"/>
      <c r="K87" s="110"/>
      <c r="O87" s="111"/>
    </row>
    <row r="88" spans="1:104" x14ac:dyDescent="0.2">
      <c r="A88" s="112">
        <v>40</v>
      </c>
      <c r="B88" s="113" t="s">
        <v>167</v>
      </c>
      <c r="C88" s="114" t="s">
        <v>168</v>
      </c>
      <c r="D88" s="115" t="s">
        <v>34</v>
      </c>
      <c r="E88" s="116">
        <v>203.2</v>
      </c>
      <c r="F88" s="117"/>
      <c r="G88" s="118">
        <f>E88*F88</f>
        <v>0</v>
      </c>
      <c r="H88" s="119">
        <v>7.3899999999980495E-2</v>
      </c>
      <c r="I88" s="120">
        <f>E88*H88</f>
        <v>15.016479999996037</v>
      </c>
      <c r="J88" s="119">
        <v>0</v>
      </c>
      <c r="K88" s="120">
        <f>E88*J88</f>
        <v>0</v>
      </c>
      <c r="O88" s="111"/>
      <c r="Z88" s="121"/>
      <c r="AA88" s="121">
        <v>1</v>
      </c>
      <c r="AB88" s="121">
        <v>1</v>
      </c>
      <c r="AC88" s="121">
        <v>1</v>
      </c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  <c r="AO88" s="121"/>
      <c r="AP88" s="121"/>
      <c r="AQ88" s="121"/>
      <c r="AR88" s="121"/>
      <c r="AS88" s="121"/>
      <c r="AT88" s="121"/>
      <c r="AU88" s="121"/>
      <c r="AV88" s="121"/>
      <c r="AW88" s="121"/>
      <c r="AX88" s="121"/>
      <c r="AY88" s="121"/>
      <c r="AZ88" s="121"/>
      <c r="BA88" s="121"/>
      <c r="BB88" s="121"/>
      <c r="BC88" s="121"/>
      <c r="BD88" s="121"/>
      <c r="BE88" s="121"/>
      <c r="BF88" s="121"/>
      <c r="BG88" s="121"/>
      <c r="BH88" s="121"/>
      <c r="BI88" s="121"/>
      <c r="BJ88" s="121"/>
      <c r="BK88" s="121"/>
      <c r="CA88" s="121">
        <v>1</v>
      </c>
      <c r="CB88" s="121">
        <v>1</v>
      </c>
      <c r="CZ88" s="78">
        <v>1</v>
      </c>
    </row>
    <row r="89" spans="1:104" ht="22.5" x14ac:dyDescent="0.2">
      <c r="A89" s="122"/>
      <c r="B89" s="123"/>
      <c r="C89" s="124" t="s">
        <v>169</v>
      </c>
      <c r="D89" s="125"/>
      <c r="E89" s="125"/>
      <c r="F89" s="125"/>
      <c r="G89" s="126"/>
      <c r="I89" s="127"/>
      <c r="K89" s="127"/>
      <c r="L89" s="128" t="s">
        <v>169</v>
      </c>
      <c r="O89" s="111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21"/>
      <c r="AL89" s="121"/>
      <c r="AM89" s="121"/>
      <c r="AN89" s="121"/>
      <c r="AO89" s="121"/>
      <c r="AP89" s="121"/>
      <c r="AQ89" s="121"/>
      <c r="AR89" s="121"/>
      <c r="AS89" s="121"/>
      <c r="AT89" s="121"/>
      <c r="AU89" s="121"/>
      <c r="AV89" s="121"/>
      <c r="AW89" s="121"/>
      <c r="AX89" s="121"/>
      <c r="AY89" s="121"/>
      <c r="AZ89" s="121"/>
      <c r="BA89" s="121"/>
      <c r="BB89" s="121"/>
      <c r="BC89" s="121"/>
      <c r="BD89" s="121"/>
      <c r="BE89" s="121"/>
      <c r="BF89" s="121"/>
      <c r="BG89" s="121"/>
      <c r="BH89" s="121"/>
      <c r="BI89" s="121"/>
      <c r="BJ89" s="121"/>
      <c r="BK89" s="121"/>
    </row>
    <row r="90" spans="1:104" x14ac:dyDescent="0.2">
      <c r="A90" s="122"/>
      <c r="B90" s="123"/>
      <c r="C90" s="124" t="s">
        <v>170</v>
      </c>
      <c r="D90" s="125"/>
      <c r="E90" s="125"/>
      <c r="F90" s="125"/>
      <c r="G90" s="126"/>
      <c r="I90" s="127"/>
      <c r="K90" s="127"/>
      <c r="L90" s="128" t="s">
        <v>170</v>
      </c>
      <c r="O90" s="111"/>
      <c r="Z90" s="121"/>
      <c r="AA90" s="121"/>
      <c r="AB90" s="121"/>
      <c r="AC90" s="121"/>
      <c r="AD90" s="121"/>
      <c r="AE90" s="121"/>
      <c r="AF90" s="121"/>
      <c r="AG90" s="121"/>
      <c r="AH90" s="121"/>
      <c r="AI90" s="121"/>
      <c r="AJ90" s="121"/>
      <c r="AK90" s="121"/>
      <c r="AL90" s="121"/>
      <c r="AM90" s="121"/>
      <c r="AN90" s="121"/>
      <c r="AO90" s="121"/>
      <c r="AP90" s="121"/>
      <c r="AQ90" s="121"/>
      <c r="AR90" s="121"/>
      <c r="AS90" s="121"/>
      <c r="AT90" s="121"/>
      <c r="AU90" s="121"/>
      <c r="AV90" s="121"/>
      <c r="AW90" s="121"/>
      <c r="AX90" s="121"/>
      <c r="AY90" s="121"/>
      <c r="AZ90" s="121"/>
      <c r="BA90" s="121"/>
      <c r="BB90" s="121"/>
      <c r="BC90" s="121"/>
      <c r="BD90" s="121"/>
      <c r="BE90" s="121"/>
      <c r="BF90" s="121"/>
      <c r="BG90" s="121"/>
      <c r="BH90" s="121"/>
      <c r="BI90" s="121"/>
      <c r="BJ90" s="121"/>
      <c r="BK90" s="121"/>
    </row>
    <row r="91" spans="1:104" x14ac:dyDescent="0.2">
      <c r="A91" s="122"/>
      <c r="B91" s="123"/>
      <c r="C91" s="129" t="s">
        <v>171</v>
      </c>
      <c r="D91" s="130"/>
      <c r="E91" s="131">
        <v>199.6</v>
      </c>
      <c r="F91" s="132"/>
      <c r="G91" s="133"/>
      <c r="H91" s="134"/>
      <c r="I91" s="127"/>
      <c r="K91" s="127"/>
      <c r="M91" s="135" t="s">
        <v>171</v>
      </c>
      <c r="O91" s="111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36" t="str">
        <f>C90</f>
        <v>dlažba ve specifikaci</v>
      </c>
      <c r="BE91" s="121"/>
      <c r="BF91" s="121"/>
      <c r="BG91" s="121"/>
      <c r="BH91" s="121"/>
      <c r="BI91" s="121"/>
      <c r="BJ91" s="121"/>
      <c r="BK91" s="121"/>
    </row>
    <row r="92" spans="1:104" x14ac:dyDescent="0.2">
      <c r="A92" s="122"/>
      <c r="B92" s="123"/>
      <c r="C92" s="129" t="s">
        <v>172</v>
      </c>
      <c r="D92" s="130"/>
      <c r="E92" s="131">
        <v>1.6</v>
      </c>
      <c r="F92" s="132"/>
      <c r="G92" s="133"/>
      <c r="H92" s="134"/>
      <c r="I92" s="127"/>
      <c r="K92" s="127"/>
      <c r="M92" s="135" t="s">
        <v>172</v>
      </c>
      <c r="O92" s="111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/>
      <c r="AL92" s="121"/>
      <c r="AM92" s="121"/>
      <c r="AN92" s="121"/>
      <c r="AO92" s="121"/>
      <c r="AP92" s="121"/>
      <c r="AQ92" s="121"/>
      <c r="AR92" s="121"/>
      <c r="AS92" s="121"/>
      <c r="AT92" s="121"/>
      <c r="AU92" s="121"/>
      <c r="AV92" s="121"/>
      <c r="AW92" s="121"/>
      <c r="AX92" s="121"/>
      <c r="AY92" s="121"/>
      <c r="AZ92" s="121"/>
      <c r="BA92" s="121"/>
      <c r="BB92" s="121"/>
      <c r="BC92" s="121"/>
      <c r="BD92" s="136" t="str">
        <f>C91</f>
        <v>dlažba 200x200x60, šedá:199,6</v>
      </c>
      <c r="BE92" s="121"/>
      <c r="BF92" s="121"/>
      <c r="BG92" s="121"/>
      <c r="BH92" s="121"/>
      <c r="BI92" s="121"/>
      <c r="BJ92" s="121"/>
      <c r="BK92" s="121"/>
    </row>
    <row r="93" spans="1:104" x14ac:dyDescent="0.2">
      <c r="A93" s="122"/>
      <c r="B93" s="123"/>
      <c r="C93" s="129" t="s">
        <v>173</v>
      </c>
      <c r="D93" s="130"/>
      <c r="E93" s="131">
        <v>2</v>
      </c>
      <c r="F93" s="132"/>
      <c r="G93" s="133"/>
      <c r="H93" s="134"/>
      <c r="I93" s="127"/>
      <c r="K93" s="127"/>
      <c r="M93" s="135" t="s">
        <v>173</v>
      </c>
      <c r="O93" s="111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21"/>
      <c r="AM93" s="121"/>
      <c r="AN93" s="121"/>
      <c r="AO93" s="121"/>
      <c r="AP93" s="121"/>
      <c r="AQ93" s="121"/>
      <c r="AR93" s="121"/>
      <c r="AS93" s="121"/>
      <c r="AT93" s="121"/>
      <c r="AU93" s="121"/>
      <c r="AV93" s="121"/>
      <c r="AW93" s="121"/>
      <c r="AX93" s="121"/>
      <c r="AY93" s="121"/>
      <c r="AZ93" s="121"/>
      <c r="BA93" s="121"/>
      <c r="BB93" s="121"/>
      <c r="BC93" s="121"/>
      <c r="BD93" s="136" t="str">
        <f>C92</f>
        <v>dlažba SLP 200x100x60 červená:1,6</v>
      </c>
      <c r="BE93" s="121"/>
      <c r="BF93" s="121"/>
      <c r="BG93" s="121"/>
      <c r="BH93" s="121"/>
      <c r="BI93" s="121"/>
      <c r="BJ93" s="121"/>
      <c r="BK93" s="121"/>
    </row>
    <row r="94" spans="1:104" x14ac:dyDescent="0.2">
      <c r="A94" s="112">
        <v>41</v>
      </c>
      <c r="B94" s="113" t="s">
        <v>174</v>
      </c>
      <c r="C94" s="114" t="s">
        <v>175</v>
      </c>
      <c r="D94" s="115" t="s">
        <v>122</v>
      </c>
      <c r="E94" s="116">
        <v>34.200000000000003</v>
      </c>
      <c r="F94" s="117"/>
      <c r="G94" s="118">
        <f>E94*F94</f>
        <v>0</v>
      </c>
      <c r="H94" s="119">
        <v>3.2999999999994102E-4</v>
      </c>
      <c r="I94" s="120">
        <f>E94*H94</f>
        <v>1.1285999999997983E-2</v>
      </c>
      <c r="J94" s="119">
        <v>0</v>
      </c>
      <c r="K94" s="120">
        <f>E94*J94</f>
        <v>0</v>
      </c>
      <c r="O94" s="111"/>
      <c r="Z94" s="121"/>
      <c r="AA94" s="121">
        <v>1</v>
      </c>
      <c r="AB94" s="121">
        <v>1</v>
      </c>
      <c r="AC94" s="121">
        <v>1</v>
      </c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N94" s="121"/>
      <c r="AO94" s="121"/>
      <c r="AP94" s="121"/>
      <c r="AQ94" s="121"/>
      <c r="AR94" s="121"/>
      <c r="AS94" s="121"/>
      <c r="AT94" s="121"/>
      <c r="AU94" s="121"/>
      <c r="AV94" s="121"/>
      <c r="AW94" s="121"/>
      <c r="AX94" s="121"/>
      <c r="AY94" s="121"/>
      <c r="AZ94" s="121"/>
      <c r="BA94" s="121"/>
      <c r="BB94" s="121"/>
      <c r="BC94" s="121"/>
      <c r="BD94" s="121"/>
      <c r="BE94" s="121"/>
      <c r="BF94" s="121"/>
      <c r="BG94" s="121"/>
      <c r="BH94" s="121"/>
      <c r="BI94" s="121"/>
      <c r="BJ94" s="121"/>
      <c r="BK94" s="121"/>
      <c r="CA94" s="121">
        <v>1</v>
      </c>
      <c r="CB94" s="121">
        <v>1</v>
      </c>
      <c r="CZ94" s="78">
        <v>1</v>
      </c>
    </row>
    <row r="95" spans="1:104" x14ac:dyDescent="0.2">
      <c r="A95" s="112">
        <v>42</v>
      </c>
      <c r="B95" s="113" t="s">
        <v>176</v>
      </c>
      <c r="C95" s="114" t="s">
        <v>177</v>
      </c>
      <c r="D95" s="115" t="s">
        <v>122</v>
      </c>
      <c r="E95" s="116">
        <v>47.2</v>
      </c>
      <c r="F95" s="117"/>
      <c r="G95" s="118">
        <f>E95*F95</f>
        <v>0</v>
      </c>
      <c r="H95" s="119">
        <v>9.9709999999959095E-2</v>
      </c>
      <c r="I95" s="120">
        <f>E95*H95</f>
        <v>4.7063119999980696</v>
      </c>
      <c r="J95" s="119">
        <v>0</v>
      </c>
      <c r="K95" s="120">
        <f>E95*J95</f>
        <v>0</v>
      </c>
      <c r="O95" s="111"/>
      <c r="Z95" s="121"/>
      <c r="AA95" s="121">
        <v>1</v>
      </c>
      <c r="AB95" s="121">
        <v>1</v>
      </c>
      <c r="AC95" s="121">
        <v>1</v>
      </c>
      <c r="AD95" s="121"/>
      <c r="AE95" s="121"/>
      <c r="AF95" s="121"/>
      <c r="AG95" s="121"/>
      <c r="AH95" s="121"/>
      <c r="AI95" s="121"/>
      <c r="AJ95" s="121"/>
      <c r="AK95" s="121"/>
      <c r="AL95" s="121"/>
      <c r="AM95" s="121"/>
      <c r="AN95" s="121"/>
      <c r="AO95" s="121"/>
      <c r="AP95" s="121"/>
      <c r="AQ95" s="121"/>
      <c r="AR95" s="121"/>
      <c r="AS95" s="121"/>
      <c r="AT95" s="121"/>
      <c r="AU95" s="121"/>
      <c r="AV95" s="121"/>
      <c r="AW95" s="121"/>
      <c r="AX95" s="121"/>
      <c r="AY95" s="121"/>
      <c r="AZ95" s="121"/>
      <c r="BA95" s="121"/>
      <c r="BB95" s="121"/>
      <c r="BC95" s="121"/>
      <c r="BD95" s="121"/>
      <c r="BE95" s="121"/>
      <c r="BF95" s="121"/>
      <c r="BG95" s="121"/>
      <c r="BH95" s="121"/>
      <c r="BI95" s="121"/>
      <c r="BJ95" s="121"/>
      <c r="BK95" s="121"/>
      <c r="CA95" s="121">
        <v>1</v>
      </c>
      <c r="CB95" s="121">
        <v>1</v>
      </c>
      <c r="CZ95" s="78">
        <v>1</v>
      </c>
    </row>
    <row r="96" spans="1:104" x14ac:dyDescent="0.2">
      <c r="A96" s="122"/>
      <c r="B96" s="123"/>
      <c r="C96" s="124"/>
      <c r="D96" s="125"/>
      <c r="E96" s="125"/>
      <c r="F96" s="125"/>
      <c r="G96" s="126"/>
      <c r="I96" s="127"/>
      <c r="K96" s="127"/>
      <c r="L96" s="128"/>
      <c r="O96" s="111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K96" s="121"/>
      <c r="AL96" s="121"/>
      <c r="AM96" s="121"/>
      <c r="AN96" s="121"/>
      <c r="AO96" s="121"/>
      <c r="AP96" s="121"/>
      <c r="AQ96" s="121"/>
      <c r="AR96" s="121"/>
      <c r="AS96" s="121"/>
      <c r="AT96" s="121"/>
      <c r="AU96" s="121"/>
      <c r="AV96" s="121"/>
      <c r="AW96" s="121"/>
      <c r="AX96" s="121"/>
      <c r="AY96" s="121"/>
      <c r="AZ96" s="121"/>
      <c r="BA96" s="121"/>
      <c r="BB96" s="121"/>
      <c r="BC96" s="121"/>
      <c r="BD96" s="121"/>
      <c r="BE96" s="121"/>
      <c r="BF96" s="121"/>
      <c r="BG96" s="121"/>
      <c r="BH96" s="121"/>
      <c r="BI96" s="121"/>
      <c r="BJ96" s="121"/>
      <c r="BK96" s="121"/>
    </row>
    <row r="97" spans="1:104" x14ac:dyDescent="0.2">
      <c r="A97" s="122"/>
      <c r="B97" s="123"/>
      <c r="C97" s="129" t="s">
        <v>178</v>
      </c>
      <c r="D97" s="130"/>
      <c r="E97" s="131">
        <v>47.2</v>
      </c>
      <c r="F97" s="132"/>
      <c r="G97" s="133"/>
      <c r="H97" s="134"/>
      <c r="I97" s="127"/>
      <c r="K97" s="127"/>
      <c r="M97" s="135" t="s">
        <v>178</v>
      </c>
      <c r="O97" s="111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21"/>
      <c r="AL97" s="121"/>
      <c r="AM97" s="121"/>
      <c r="AN97" s="121"/>
      <c r="AO97" s="121"/>
      <c r="AP97" s="121"/>
      <c r="AQ97" s="121"/>
      <c r="AR97" s="121"/>
      <c r="AS97" s="121"/>
      <c r="AT97" s="121"/>
      <c r="AU97" s="121"/>
      <c r="AV97" s="121"/>
      <c r="AW97" s="121"/>
      <c r="AX97" s="121"/>
      <c r="AY97" s="121"/>
      <c r="AZ97" s="121"/>
      <c r="BA97" s="121"/>
      <c r="BB97" s="121"/>
      <c r="BC97" s="121"/>
      <c r="BD97" s="136">
        <f>C96</f>
        <v>0</v>
      </c>
      <c r="BE97" s="121"/>
      <c r="BF97" s="121"/>
      <c r="BG97" s="121"/>
      <c r="BH97" s="121"/>
      <c r="BI97" s="121"/>
      <c r="BJ97" s="121"/>
      <c r="BK97" s="121"/>
    </row>
    <row r="98" spans="1:104" x14ac:dyDescent="0.2">
      <c r="A98" s="112">
        <v>43</v>
      </c>
      <c r="B98" s="113" t="s">
        <v>179</v>
      </c>
      <c r="C98" s="114" t="s">
        <v>180</v>
      </c>
      <c r="D98" s="115" t="s">
        <v>122</v>
      </c>
      <c r="E98" s="116">
        <v>266.5</v>
      </c>
      <c r="F98" s="117"/>
      <c r="G98" s="118">
        <f>E98*F98</f>
        <v>0</v>
      </c>
      <c r="H98" s="119">
        <v>0.148740000000089</v>
      </c>
      <c r="I98" s="120">
        <f>E98*H98</f>
        <v>39.639210000023716</v>
      </c>
      <c r="J98" s="119">
        <v>0</v>
      </c>
      <c r="K98" s="120">
        <f>E98*J98</f>
        <v>0</v>
      </c>
      <c r="O98" s="111"/>
      <c r="Z98" s="121"/>
      <c r="AA98" s="121">
        <v>1</v>
      </c>
      <c r="AB98" s="121">
        <v>1</v>
      </c>
      <c r="AC98" s="121">
        <v>1</v>
      </c>
      <c r="AD98" s="121"/>
      <c r="AE98" s="121"/>
      <c r="AF98" s="121"/>
      <c r="AG98" s="121"/>
      <c r="AH98" s="121"/>
      <c r="AI98" s="121"/>
      <c r="AJ98" s="121"/>
      <c r="AK98" s="121"/>
      <c r="AL98" s="121"/>
      <c r="AM98" s="121"/>
      <c r="AN98" s="121"/>
      <c r="AO98" s="121"/>
      <c r="AP98" s="121"/>
      <c r="AQ98" s="121"/>
      <c r="AR98" s="121"/>
      <c r="AS98" s="121"/>
      <c r="AT98" s="121"/>
      <c r="AU98" s="121"/>
      <c r="AV98" s="121"/>
      <c r="AW98" s="121"/>
      <c r="AX98" s="121"/>
      <c r="AY98" s="121"/>
      <c r="AZ98" s="121"/>
      <c r="BA98" s="121"/>
      <c r="BB98" s="121"/>
      <c r="BC98" s="121"/>
      <c r="BD98" s="121"/>
      <c r="BE98" s="121"/>
      <c r="BF98" s="121"/>
      <c r="BG98" s="121"/>
      <c r="BH98" s="121"/>
      <c r="BI98" s="121"/>
      <c r="BJ98" s="121"/>
      <c r="BK98" s="121"/>
      <c r="CA98" s="121">
        <v>1</v>
      </c>
      <c r="CB98" s="121">
        <v>1</v>
      </c>
      <c r="CZ98" s="78">
        <v>1</v>
      </c>
    </row>
    <row r="99" spans="1:104" x14ac:dyDescent="0.2">
      <c r="A99" s="122"/>
      <c r="B99" s="123"/>
      <c r="C99" s="129" t="s">
        <v>181</v>
      </c>
      <c r="D99" s="130"/>
      <c r="E99" s="131">
        <v>15</v>
      </c>
      <c r="F99" s="132"/>
      <c r="G99" s="133"/>
      <c r="H99" s="134"/>
      <c r="I99" s="127"/>
      <c r="K99" s="127"/>
      <c r="M99" s="135" t="s">
        <v>181</v>
      </c>
      <c r="O99" s="111"/>
      <c r="Z99" s="121"/>
      <c r="AA99" s="121"/>
      <c r="AB99" s="121"/>
      <c r="AC99" s="121"/>
      <c r="AD99" s="121"/>
      <c r="AE99" s="121"/>
      <c r="AF99" s="121"/>
      <c r="AG99" s="121"/>
      <c r="AH99" s="121"/>
      <c r="AI99" s="121"/>
      <c r="AJ99" s="121"/>
      <c r="AK99" s="121"/>
      <c r="AL99" s="121"/>
      <c r="AM99" s="121"/>
      <c r="AN99" s="121"/>
      <c r="AO99" s="121"/>
      <c r="AP99" s="121"/>
      <c r="AQ99" s="121"/>
      <c r="AR99" s="121"/>
      <c r="AS99" s="121"/>
      <c r="AT99" s="121"/>
      <c r="AU99" s="121"/>
      <c r="AV99" s="121"/>
      <c r="AW99" s="121"/>
      <c r="AX99" s="121"/>
      <c r="AY99" s="121"/>
      <c r="AZ99" s="121"/>
      <c r="BA99" s="121"/>
      <c r="BB99" s="121"/>
      <c r="BC99" s="121"/>
      <c r="BD99" s="136" t="str">
        <f>C98</f>
        <v>Osazení obrub.bet. s opěrou,lože z C 12/15</v>
      </c>
      <c r="BE99" s="121"/>
      <c r="BF99" s="121"/>
      <c r="BG99" s="121"/>
      <c r="BH99" s="121"/>
      <c r="BI99" s="121"/>
      <c r="BJ99" s="121"/>
      <c r="BK99" s="121"/>
    </row>
    <row r="100" spans="1:104" x14ac:dyDescent="0.2">
      <c r="A100" s="122"/>
      <c r="B100" s="123"/>
      <c r="C100" s="129" t="s">
        <v>182</v>
      </c>
      <c r="D100" s="130"/>
      <c r="E100" s="131">
        <v>4.5</v>
      </c>
      <c r="F100" s="132"/>
      <c r="G100" s="133"/>
      <c r="H100" s="134"/>
      <c r="I100" s="127"/>
      <c r="K100" s="127"/>
      <c r="M100" s="135" t="s">
        <v>182</v>
      </c>
      <c r="O100" s="11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  <c r="BA100" s="121"/>
      <c r="BB100" s="121"/>
      <c r="BC100" s="121"/>
      <c r="BD100" s="136" t="str">
        <f>C99</f>
        <v>silniční obrubník 15/25:15</v>
      </c>
      <c r="BE100" s="121"/>
      <c r="BF100" s="121"/>
      <c r="BG100" s="121"/>
      <c r="BH100" s="121"/>
      <c r="BI100" s="121"/>
      <c r="BJ100" s="121"/>
      <c r="BK100" s="121"/>
    </row>
    <row r="101" spans="1:104" x14ac:dyDescent="0.2">
      <c r="A101" s="122"/>
      <c r="B101" s="123"/>
      <c r="C101" s="129" t="s">
        <v>183</v>
      </c>
      <c r="D101" s="130"/>
      <c r="E101" s="131">
        <v>4</v>
      </c>
      <c r="F101" s="132"/>
      <c r="G101" s="133"/>
      <c r="H101" s="134"/>
      <c r="I101" s="127"/>
      <c r="K101" s="127"/>
      <c r="M101" s="135" t="s">
        <v>183</v>
      </c>
      <c r="O101" s="111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/>
      <c r="AL101" s="121"/>
      <c r="AM101" s="121"/>
      <c r="AN101" s="121"/>
      <c r="AO101" s="121"/>
      <c r="AP101" s="121"/>
      <c r="AQ101" s="121"/>
      <c r="AR101" s="121"/>
      <c r="AS101" s="121"/>
      <c r="AT101" s="121"/>
      <c r="AU101" s="121"/>
      <c r="AV101" s="121"/>
      <c r="AW101" s="121"/>
      <c r="AX101" s="121"/>
      <c r="AY101" s="121"/>
      <c r="AZ101" s="121"/>
      <c r="BA101" s="121"/>
      <c r="BB101" s="121"/>
      <c r="BC101" s="121"/>
      <c r="BD101" s="136" t="str">
        <f>C100</f>
        <v>silniční nájezdový 15/15:4,5</v>
      </c>
      <c r="BE101" s="121"/>
      <c r="BF101" s="121"/>
      <c r="BG101" s="121"/>
      <c r="BH101" s="121"/>
      <c r="BI101" s="121"/>
      <c r="BJ101" s="121"/>
      <c r="BK101" s="121"/>
    </row>
    <row r="102" spans="1:104" x14ac:dyDescent="0.2">
      <c r="A102" s="122"/>
      <c r="B102" s="123"/>
      <c r="C102" s="129" t="s">
        <v>184</v>
      </c>
      <c r="D102" s="130"/>
      <c r="E102" s="131">
        <v>243</v>
      </c>
      <c r="F102" s="132"/>
      <c r="G102" s="133"/>
      <c r="H102" s="134"/>
      <c r="I102" s="127"/>
      <c r="K102" s="127"/>
      <c r="M102" s="135" t="s">
        <v>184</v>
      </c>
      <c r="O102" s="11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  <c r="AU102" s="121"/>
      <c r="AV102" s="121"/>
      <c r="AW102" s="121"/>
      <c r="AX102" s="121"/>
      <c r="AY102" s="121"/>
      <c r="AZ102" s="121"/>
      <c r="BA102" s="121"/>
      <c r="BB102" s="121"/>
      <c r="BC102" s="121"/>
      <c r="BD102" s="136" t="str">
        <f>C101</f>
        <v>silniční přechodový 15/15-25 L+P:2+2</v>
      </c>
      <c r="BE102" s="121"/>
      <c r="BF102" s="121"/>
      <c r="BG102" s="121"/>
      <c r="BH102" s="121"/>
      <c r="BI102" s="121"/>
      <c r="BJ102" s="121"/>
      <c r="BK102" s="121"/>
    </row>
    <row r="103" spans="1:104" x14ac:dyDescent="0.2">
      <c r="A103" s="112">
        <v>44</v>
      </c>
      <c r="B103" s="113" t="s">
        <v>185</v>
      </c>
      <c r="C103" s="114" t="s">
        <v>186</v>
      </c>
      <c r="D103" s="115" t="s">
        <v>34</v>
      </c>
      <c r="E103" s="116">
        <v>5.9</v>
      </c>
      <c r="F103" s="117"/>
      <c r="G103" s="118">
        <f>E103*F103</f>
        <v>0</v>
      </c>
      <c r="H103" s="119">
        <v>0.200000000000045</v>
      </c>
      <c r="I103" s="120">
        <f>E103*H103</f>
        <v>1.1800000000002655</v>
      </c>
      <c r="J103" s="119"/>
      <c r="K103" s="120">
        <f>E103*J103</f>
        <v>0</v>
      </c>
      <c r="O103" s="111"/>
      <c r="Z103" s="121"/>
      <c r="AA103" s="121">
        <v>3</v>
      </c>
      <c r="AB103" s="121">
        <v>1</v>
      </c>
      <c r="AC103" s="121" t="s">
        <v>185</v>
      </c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1"/>
      <c r="AZ103" s="121"/>
      <c r="BA103" s="121"/>
      <c r="BB103" s="121"/>
      <c r="BC103" s="121"/>
      <c r="BD103" s="121"/>
      <c r="BE103" s="121"/>
      <c r="BF103" s="121"/>
      <c r="BG103" s="121"/>
      <c r="BH103" s="121"/>
      <c r="BI103" s="121"/>
      <c r="BJ103" s="121"/>
      <c r="BK103" s="121"/>
      <c r="CA103" s="121">
        <v>3</v>
      </c>
      <c r="CB103" s="121">
        <v>1</v>
      </c>
      <c r="CZ103" s="78">
        <v>1</v>
      </c>
    </row>
    <row r="104" spans="1:104" x14ac:dyDescent="0.2">
      <c r="A104" s="122"/>
      <c r="B104" s="123"/>
      <c r="C104" s="124"/>
      <c r="D104" s="125"/>
      <c r="E104" s="125"/>
      <c r="F104" s="125"/>
      <c r="G104" s="126"/>
      <c r="I104" s="127"/>
      <c r="K104" s="127"/>
      <c r="L104" s="128"/>
      <c r="O104" s="11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1"/>
      <c r="AZ104" s="121"/>
      <c r="BA104" s="121"/>
      <c r="BB104" s="121"/>
      <c r="BC104" s="121"/>
      <c r="BD104" s="121"/>
      <c r="BE104" s="121"/>
      <c r="BF104" s="121"/>
      <c r="BG104" s="121"/>
      <c r="BH104" s="121"/>
      <c r="BI104" s="121"/>
      <c r="BJ104" s="121"/>
      <c r="BK104" s="121"/>
    </row>
    <row r="105" spans="1:104" x14ac:dyDescent="0.2">
      <c r="A105" s="112">
        <v>45</v>
      </c>
      <c r="B105" s="113" t="s">
        <v>187</v>
      </c>
      <c r="C105" s="114" t="s">
        <v>188</v>
      </c>
      <c r="D105" s="115" t="s">
        <v>71</v>
      </c>
      <c r="E105" s="116">
        <v>255</v>
      </c>
      <c r="F105" s="117"/>
      <c r="G105" s="118">
        <f>E105*F105</f>
        <v>0</v>
      </c>
      <c r="H105" s="119">
        <v>6.0000000000002301E-2</v>
      </c>
      <c r="I105" s="120">
        <f>E105*H105</f>
        <v>15.300000000000587</v>
      </c>
      <c r="J105" s="119"/>
      <c r="K105" s="120">
        <f>E105*J105</f>
        <v>0</v>
      </c>
      <c r="O105" s="111"/>
      <c r="Z105" s="121"/>
      <c r="AA105" s="121">
        <v>3</v>
      </c>
      <c r="AB105" s="121">
        <v>1</v>
      </c>
      <c r="AC105" s="121">
        <v>59217421</v>
      </c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1"/>
      <c r="AZ105" s="121"/>
      <c r="BA105" s="121"/>
      <c r="BB105" s="121"/>
      <c r="BC105" s="121"/>
      <c r="BD105" s="121"/>
      <c r="BE105" s="121"/>
      <c r="BF105" s="121"/>
      <c r="BG105" s="121"/>
      <c r="BH105" s="121"/>
      <c r="BI105" s="121"/>
      <c r="BJ105" s="121"/>
      <c r="BK105" s="121"/>
      <c r="CA105" s="121">
        <v>3</v>
      </c>
      <c r="CB105" s="121">
        <v>1</v>
      </c>
      <c r="CZ105" s="78">
        <v>1</v>
      </c>
    </row>
    <row r="106" spans="1:104" x14ac:dyDescent="0.2">
      <c r="A106" s="112">
        <v>46</v>
      </c>
      <c r="B106" s="113" t="s">
        <v>189</v>
      </c>
      <c r="C106" s="114" t="s">
        <v>190</v>
      </c>
      <c r="D106" s="115" t="s">
        <v>71</v>
      </c>
      <c r="E106" s="116">
        <v>18</v>
      </c>
      <c r="F106" s="117"/>
      <c r="G106" s="118">
        <f>E106*F106</f>
        <v>0</v>
      </c>
      <c r="H106" s="119">
        <v>8.2099999999968504E-2</v>
      </c>
      <c r="I106" s="120">
        <f>E106*H106</f>
        <v>1.4777999999994331</v>
      </c>
      <c r="J106" s="119"/>
      <c r="K106" s="120">
        <f>E106*J106</f>
        <v>0</v>
      </c>
      <c r="O106" s="111"/>
      <c r="Z106" s="121"/>
      <c r="AA106" s="121">
        <v>3</v>
      </c>
      <c r="AB106" s="121">
        <v>1</v>
      </c>
      <c r="AC106" s="121">
        <v>59217472</v>
      </c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1"/>
      <c r="AZ106" s="121"/>
      <c r="BA106" s="121"/>
      <c r="BB106" s="121"/>
      <c r="BC106" s="121"/>
      <c r="BD106" s="121"/>
      <c r="BE106" s="121"/>
      <c r="BF106" s="121"/>
      <c r="BG106" s="121"/>
      <c r="BH106" s="121"/>
      <c r="BI106" s="121"/>
      <c r="BJ106" s="121"/>
      <c r="BK106" s="121"/>
      <c r="CA106" s="121">
        <v>3</v>
      </c>
      <c r="CB106" s="121">
        <v>1</v>
      </c>
      <c r="CZ106" s="78">
        <v>1</v>
      </c>
    </row>
    <row r="107" spans="1:104" x14ac:dyDescent="0.2">
      <c r="A107" s="112">
        <v>47</v>
      </c>
      <c r="B107" s="113" t="s">
        <v>191</v>
      </c>
      <c r="C107" s="114" t="s">
        <v>192</v>
      </c>
      <c r="D107" s="115" t="s">
        <v>71</v>
      </c>
      <c r="E107" s="116">
        <v>6</v>
      </c>
      <c r="F107" s="117"/>
      <c r="G107" s="118">
        <f>E107*F107</f>
        <v>0</v>
      </c>
      <c r="H107" s="119">
        <v>4.8299999999983398E-2</v>
      </c>
      <c r="I107" s="120">
        <f>E107*H107</f>
        <v>0.28979999999990036</v>
      </c>
      <c r="J107" s="119"/>
      <c r="K107" s="120">
        <f>E107*J107</f>
        <v>0</v>
      </c>
      <c r="O107" s="111"/>
      <c r="Z107" s="121"/>
      <c r="AA107" s="121">
        <v>3</v>
      </c>
      <c r="AB107" s="121">
        <v>1</v>
      </c>
      <c r="AC107" s="121">
        <v>59217476</v>
      </c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1"/>
      <c r="AZ107" s="121"/>
      <c r="BA107" s="121"/>
      <c r="BB107" s="121"/>
      <c r="BC107" s="121"/>
      <c r="BD107" s="121"/>
      <c r="BE107" s="121"/>
      <c r="BF107" s="121"/>
      <c r="BG107" s="121"/>
      <c r="BH107" s="121"/>
      <c r="BI107" s="121"/>
      <c r="BJ107" s="121"/>
      <c r="BK107" s="121"/>
      <c r="CA107" s="121">
        <v>3</v>
      </c>
      <c r="CB107" s="121">
        <v>1</v>
      </c>
      <c r="CZ107" s="78">
        <v>1</v>
      </c>
    </row>
    <row r="108" spans="1:104" x14ac:dyDescent="0.2">
      <c r="A108" s="112">
        <v>48</v>
      </c>
      <c r="B108" s="113" t="s">
        <v>193</v>
      </c>
      <c r="C108" s="114" t="s">
        <v>194</v>
      </c>
      <c r="D108" s="115" t="s">
        <v>71</v>
      </c>
      <c r="E108" s="116">
        <v>2</v>
      </c>
      <c r="F108" s="117"/>
      <c r="G108" s="118">
        <f>E108*F108</f>
        <v>0</v>
      </c>
      <c r="H108" s="119">
        <v>6.7000000000007304E-2</v>
      </c>
      <c r="I108" s="120">
        <f>E108*H108</f>
        <v>0.13400000000001461</v>
      </c>
      <c r="J108" s="119"/>
      <c r="K108" s="120">
        <f>E108*J108</f>
        <v>0</v>
      </c>
      <c r="O108" s="111"/>
      <c r="Z108" s="121"/>
      <c r="AA108" s="121">
        <v>3</v>
      </c>
      <c r="AB108" s="121">
        <v>1</v>
      </c>
      <c r="AC108" s="121">
        <v>59217480</v>
      </c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1"/>
      <c r="AZ108" s="121"/>
      <c r="BA108" s="121"/>
      <c r="BB108" s="121"/>
      <c r="BC108" s="121"/>
      <c r="BD108" s="121"/>
      <c r="BE108" s="121"/>
      <c r="BF108" s="121"/>
      <c r="BG108" s="121"/>
      <c r="BH108" s="121"/>
      <c r="BI108" s="121"/>
      <c r="BJ108" s="121"/>
      <c r="BK108" s="121"/>
      <c r="CA108" s="121">
        <v>3</v>
      </c>
      <c r="CB108" s="121">
        <v>1</v>
      </c>
      <c r="CZ108" s="78">
        <v>1</v>
      </c>
    </row>
    <row r="109" spans="1:104" x14ac:dyDescent="0.2">
      <c r="A109" s="112">
        <v>49</v>
      </c>
      <c r="B109" s="113" t="s">
        <v>195</v>
      </c>
      <c r="C109" s="114" t="s">
        <v>196</v>
      </c>
      <c r="D109" s="115" t="s">
        <v>71</v>
      </c>
      <c r="E109" s="116">
        <v>2</v>
      </c>
      <c r="F109" s="117"/>
      <c r="G109" s="118">
        <f>E109*F109</f>
        <v>0</v>
      </c>
      <c r="H109" s="119">
        <v>6.7000000000007304E-2</v>
      </c>
      <c r="I109" s="120">
        <f>E109*H109</f>
        <v>0.13400000000001461</v>
      </c>
      <c r="J109" s="119"/>
      <c r="K109" s="120">
        <f>E109*J109</f>
        <v>0</v>
      </c>
      <c r="O109" s="111"/>
      <c r="Z109" s="121"/>
      <c r="AA109" s="121">
        <v>3</v>
      </c>
      <c r="AB109" s="121">
        <v>1</v>
      </c>
      <c r="AC109" s="121">
        <v>59217481</v>
      </c>
      <c r="AD109" s="121"/>
      <c r="AE109" s="121"/>
      <c r="AF109" s="121"/>
      <c r="AG109" s="121"/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1"/>
      <c r="AZ109" s="121"/>
      <c r="BA109" s="121"/>
      <c r="BB109" s="121"/>
      <c r="BC109" s="121"/>
      <c r="BD109" s="121"/>
      <c r="BE109" s="121"/>
      <c r="BF109" s="121"/>
      <c r="BG109" s="121"/>
      <c r="BH109" s="121"/>
      <c r="BI109" s="121"/>
      <c r="BJ109" s="121"/>
      <c r="BK109" s="121"/>
      <c r="CA109" s="121">
        <v>3</v>
      </c>
      <c r="CB109" s="121">
        <v>1</v>
      </c>
      <c r="CZ109" s="78">
        <v>1</v>
      </c>
    </row>
    <row r="110" spans="1:104" ht="22.5" x14ac:dyDescent="0.2">
      <c r="A110" s="112">
        <v>50</v>
      </c>
      <c r="B110" s="113" t="s">
        <v>197</v>
      </c>
      <c r="C110" s="114" t="s">
        <v>198</v>
      </c>
      <c r="D110" s="115" t="s">
        <v>34</v>
      </c>
      <c r="E110" s="116">
        <v>1.76</v>
      </c>
      <c r="F110" s="117"/>
      <c r="G110" s="118">
        <f>E110*F110</f>
        <v>0</v>
      </c>
      <c r="H110" s="119">
        <v>0.14400000000000501</v>
      </c>
      <c r="I110" s="120">
        <f>E110*H110</f>
        <v>0.25344000000000882</v>
      </c>
      <c r="J110" s="119"/>
      <c r="K110" s="120">
        <f>E110*J110</f>
        <v>0</v>
      </c>
      <c r="O110" s="111"/>
      <c r="Z110" s="121"/>
      <c r="AA110" s="121">
        <v>3</v>
      </c>
      <c r="AB110" s="121">
        <v>1</v>
      </c>
      <c r="AC110" s="121">
        <v>592451151</v>
      </c>
      <c r="AD110" s="121"/>
      <c r="AE110" s="121"/>
      <c r="AF110" s="121"/>
      <c r="AG110" s="121"/>
      <c r="AH110" s="121"/>
      <c r="AI110" s="121"/>
      <c r="AJ110" s="121"/>
      <c r="AK110" s="121"/>
      <c r="AL110" s="121"/>
      <c r="AM110" s="121"/>
      <c r="AN110" s="121"/>
      <c r="AO110" s="121"/>
      <c r="AP110" s="121"/>
      <c r="AQ110" s="121"/>
      <c r="AR110" s="121"/>
      <c r="AS110" s="121"/>
      <c r="AT110" s="121"/>
      <c r="AU110" s="121"/>
      <c r="AV110" s="121"/>
      <c r="AW110" s="121"/>
      <c r="AX110" s="121"/>
      <c r="AY110" s="121"/>
      <c r="AZ110" s="121"/>
      <c r="BA110" s="121"/>
      <c r="BB110" s="121"/>
      <c r="BC110" s="121"/>
      <c r="BD110" s="121"/>
      <c r="BE110" s="121"/>
      <c r="BF110" s="121"/>
      <c r="BG110" s="121"/>
      <c r="BH110" s="121"/>
      <c r="BI110" s="121"/>
      <c r="BJ110" s="121"/>
      <c r="BK110" s="121"/>
      <c r="CA110" s="121">
        <v>3</v>
      </c>
      <c r="CB110" s="121">
        <v>1</v>
      </c>
      <c r="CZ110" s="78">
        <v>1</v>
      </c>
    </row>
    <row r="111" spans="1:104" x14ac:dyDescent="0.2">
      <c r="A111" s="122"/>
      <c r="B111" s="123"/>
      <c r="C111" s="129" t="s">
        <v>199</v>
      </c>
      <c r="D111" s="130"/>
      <c r="E111" s="131">
        <v>1.76</v>
      </c>
      <c r="F111" s="132"/>
      <c r="G111" s="133"/>
      <c r="H111" s="134"/>
      <c r="I111" s="127"/>
      <c r="K111" s="127"/>
      <c r="M111" s="135" t="s">
        <v>199</v>
      </c>
      <c r="O111" s="111"/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N111" s="121"/>
      <c r="AO111" s="121"/>
      <c r="AP111" s="121"/>
      <c r="AQ111" s="121"/>
      <c r="AR111" s="121"/>
      <c r="AS111" s="121"/>
      <c r="AT111" s="121"/>
      <c r="AU111" s="121"/>
      <c r="AV111" s="121"/>
      <c r="AW111" s="121"/>
      <c r="AX111" s="121"/>
      <c r="AY111" s="121"/>
      <c r="AZ111" s="121"/>
      <c r="BA111" s="121"/>
      <c r="BB111" s="121"/>
      <c r="BC111" s="121"/>
      <c r="BD111" s="136" t="str">
        <f>C110</f>
        <v>Dlažba betonová SLP 20x10x6 cm, barva červená náklepová</v>
      </c>
      <c r="BE111" s="121"/>
      <c r="BF111" s="121"/>
      <c r="BG111" s="121"/>
      <c r="BH111" s="121"/>
      <c r="BI111" s="121"/>
      <c r="BJ111" s="121"/>
      <c r="BK111" s="121"/>
    </row>
    <row r="112" spans="1:104" x14ac:dyDescent="0.2">
      <c r="A112" s="112">
        <v>51</v>
      </c>
      <c r="B112" s="113" t="s">
        <v>200</v>
      </c>
      <c r="C112" s="114" t="s">
        <v>201</v>
      </c>
      <c r="D112" s="115" t="s">
        <v>34</v>
      </c>
      <c r="E112" s="116">
        <v>209.58</v>
      </c>
      <c r="F112" s="117"/>
      <c r="G112" s="118">
        <f>E112*F112</f>
        <v>0</v>
      </c>
      <c r="H112" s="119">
        <v>0.13100000000008499</v>
      </c>
      <c r="I112" s="120">
        <f>E112*H112</f>
        <v>27.454980000017816</v>
      </c>
      <c r="J112" s="119"/>
      <c r="K112" s="120">
        <f>E112*J112</f>
        <v>0</v>
      </c>
      <c r="O112" s="111"/>
      <c r="Z112" s="121"/>
      <c r="AA112" s="121">
        <v>3</v>
      </c>
      <c r="AB112" s="121">
        <v>1</v>
      </c>
      <c r="AC112" s="121">
        <v>5924511900</v>
      </c>
      <c r="AD112" s="121"/>
      <c r="AE112" s="121"/>
      <c r="AF112" s="121"/>
      <c r="AG112" s="121"/>
      <c r="AH112" s="121"/>
      <c r="AI112" s="121"/>
      <c r="AJ112" s="121"/>
      <c r="AK112" s="121"/>
      <c r="AL112" s="121"/>
      <c r="AM112" s="121"/>
      <c r="AN112" s="121"/>
      <c r="AO112" s="121"/>
      <c r="AP112" s="121"/>
      <c r="AQ112" s="121"/>
      <c r="AR112" s="121"/>
      <c r="AS112" s="121"/>
      <c r="AT112" s="121"/>
      <c r="AU112" s="121"/>
      <c r="AV112" s="121"/>
      <c r="AW112" s="121"/>
      <c r="AX112" s="121"/>
      <c r="AY112" s="121"/>
      <c r="AZ112" s="121"/>
      <c r="BA112" s="121"/>
      <c r="BB112" s="121"/>
      <c r="BC112" s="121"/>
      <c r="BD112" s="121"/>
      <c r="BE112" s="121"/>
      <c r="BF112" s="121"/>
      <c r="BG112" s="121"/>
      <c r="BH112" s="121"/>
      <c r="BI112" s="121"/>
      <c r="BJ112" s="121"/>
      <c r="BK112" s="121"/>
      <c r="CA112" s="121">
        <v>3</v>
      </c>
      <c r="CB112" s="121">
        <v>1</v>
      </c>
      <c r="CZ112" s="78">
        <v>1</v>
      </c>
    </row>
    <row r="113" spans="1:104" x14ac:dyDescent="0.2">
      <c r="A113" s="122"/>
      <c r="B113" s="123"/>
      <c r="C113" s="124"/>
      <c r="D113" s="125"/>
      <c r="E113" s="125"/>
      <c r="F113" s="125"/>
      <c r="G113" s="126"/>
      <c r="I113" s="127"/>
      <c r="K113" s="127"/>
      <c r="L113" s="128"/>
      <c r="O113" s="111"/>
      <c r="Z113" s="121"/>
      <c r="AA113" s="121"/>
      <c r="AB113" s="121"/>
      <c r="AC113" s="121"/>
      <c r="AD113" s="121"/>
      <c r="AE113" s="121"/>
      <c r="AF113" s="121"/>
      <c r="AG113" s="121"/>
      <c r="AH113" s="121"/>
      <c r="AI113" s="121"/>
      <c r="AJ113" s="121"/>
      <c r="AK113" s="121"/>
      <c r="AL113" s="121"/>
      <c r="AM113" s="121"/>
      <c r="AN113" s="121"/>
      <c r="AO113" s="121"/>
      <c r="AP113" s="121"/>
      <c r="AQ113" s="121"/>
      <c r="AR113" s="121"/>
      <c r="AS113" s="121"/>
      <c r="AT113" s="121"/>
      <c r="AU113" s="121"/>
      <c r="AV113" s="121"/>
      <c r="AW113" s="121"/>
      <c r="AX113" s="121"/>
      <c r="AY113" s="121"/>
      <c r="AZ113" s="121"/>
      <c r="BA113" s="121"/>
      <c r="BB113" s="121"/>
      <c r="BC113" s="121"/>
      <c r="BD113" s="121"/>
      <c r="BE113" s="121"/>
      <c r="BF113" s="121"/>
      <c r="BG113" s="121"/>
      <c r="BH113" s="121"/>
      <c r="BI113" s="121"/>
      <c r="BJ113" s="121"/>
      <c r="BK113" s="121"/>
    </row>
    <row r="114" spans="1:104" x14ac:dyDescent="0.2">
      <c r="A114" s="122"/>
      <c r="B114" s="123"/>
      <c r="C114" s="129" t="s">
        <v>202</v>
      </c>
      <c r="D114" s="130"/>
      <c r="E114" s="131">
        <v>209.58</v>
      </c>
      <c r="F114" s="132"/>
      <c r="G114" s="133"/>
      <c r="H114" s="134"/>
      <c r="I114" s="127"/>
      <c r="K114" s="127"/>
      <c r="M114" s="135" t="s">
        <v>202</v>
      </c>
      <c r="O114" s="111"/>
      <c r="Z114" s="121"/>
      <c r="AA114" s="121"/>
      <c r="AB114" s="121"/>
      <c r="AC114" s="121"/>
      <c r="AD114" s="121"/>
      <c r="AE114" s="121"/>
      <c r="AF114" s="121"/>
      <c r="AG114" s="121"/>
      <c r="AH114" s="121"/>
      <c r="AI114" s="121"/>
      <c r="AJ114" s="121"/>
      <c r="AK114" s="121"/>
      <c r="AL114" s="121"/>
      <c r="AM114" s="121"/>
      <c r="AN114" s="121"/>
      <c r="AO114" s="121"/>
      <c r="AP114" s="121"/>
      <c r="AQ114" s="121"/>
      <c r="AR114" s="121"/>
      <c r="AS114" s="121"/>
      <c r="AT114" s="121"/>
      <c r="AU114" s="121"/>
      <c r="AV114" s="121"/>
      <c r="AW114" s="121"/>
      <c r="AX114" s="121"/>
      <c r="AY114" s="121"/>
      <c r="AZ114" s="121"/>
      <c r="BA114" s="121"/>
      <c r="BB114" s="121"/>
      <c r="BC114" s="121"/>
      <c r="BD114" s="136">
        <f>C113</f>
        <v>0</v>
      </c>
      <c r="BE114" s="121"/>
      <c r="BF114" s="121"/>
      <c r="BG114" s="121"/>
      <c r="BH114" s="121"/>
      <c r="BI114" s="121"/>
      <c r="BJ114" s="121"/>
      <c r="BK114" s="121"/>
    </row>
    <row r="115" spans="1:104" x14ac:dyDescent="0.2">
      <c r="A115" s="137" t="s">
        <v>35</v>
      </c>
      <c r="B115" s="138" t="s">
        <v>165</v>
      </c>
      <c r="C115" s="139" t="s">
        <v>166</v>
      </c>
      <c r="D115" s="140"/>
      <c r="E115" s="141"/>
      <c r="F115" s="141"/>
      <c r="G115" s="142">
        <f>SUM(G87:G114)</f>
        <v>0</v>
      </c>
      <c r="H115" s="143"/>
      <c r="I115" s="144">
        <f>SUM(I87:I114)</f>
        <v>105.59730800003585</v>
      </c>
      <c r="J115" s="145"/>
      <c r="K115" s="144">
        <f>SUM(K87:K114)</f>
        <v>0</v>
      </c>
      <c r="O115" s="111"/>
      <c r="X115" s="146">
        <f>K115</f>
        <v>0</v>
      </c>
      <c r="Y115" s="146">
        <f>I115</f>
        <v>105.59730800003585</v>
      </c>
      <c r="Z115" s="147">
        <f>G115</f>
        <v>0</v>
      </c>
      <c r="AA115" s="121"/>
      <c r="AB115" s="121"/>
      <c r="AC115" s="121"/>
      <c r="AD115" s="121"/>
      <c r="AE115" s="121"/>
      <c r="AF115" s="121"/>
      <c r="AG115" s="121"/>
      <c r="AH115" s="121"/>
      <c r="AI115" s="121"/>
      <c r="AJ115" s="121"/>
      <c r="AK115" s="121"/>
      <c r="AL115" s="121"/>
      <c r="AM115" s="121"/>
      <c r="AN115" s="121"/>
      <c r="AO115" s="121"/>
      <c r="AP115" s="121"/>
      <c r="AQ115" s="121"/>
      <c r="AR115" s="121"/>
      <c r="AS115" s="121"/>
      <c r="AT115" s="121"/>
      <c r="AU115" s="121"/>
      <c r="AV115" s="121"/>
      <c r="AW115" s="121"/>
      <c r="AX115" s="121"/>
      <c r="AY115" s="121"/>
      <c r="AZ115" s="121"/>
      <c r="BA115" s="148"/>
      <c r="BB115" s="148"/>
      <c r="BC115" s="148"/>
      <c r="BD115" s="148"/>
      <c r="BE115" s="148"/>
      <c r="BF115" s="148"/>
      <c r="BG115" s="121"/>
      <c r="BH115" s="121"/>
      <c r="BI115" s="121"/>
      <c r="BJ115" s="121"/>
      <c r="BK115" s="121"/>
    </row>
    <row r="116" spans="1:104" ht="14.25" customHeight="1" x14ac:dyDescent="0.2">
      <c r="A116" s="103" t="s">
        <v>31</v>
      </c>
      <c r="B116" s="104" t="s">
        <v>203</v>
      </c>
      <c r="C116" s="105" t="s">
        <v>204</v>
      </c>
      <c r="D116" s="106"/>
      <c r="E116" s="107"/>
      <c r="F116" s="107"/>
      <c r="G116" s="108"/>
      <c r="H116" s="109"/>
      <c r="I116" s="110"/>
      <c r="J116" s="109"/>
      <c r="K116" s="110"/>
      <c r="O116" s="111"/>
    </row>
    <row r="117" spans="1:104" x14ac:dyDescent="0.2">
      <c r="A117" s="112">
        <v>52</v>
      </c>
      <c r="B117" s="113" t="s">
        <v>205</v>
      </c>
      <c r="C117" s="114" t="s">
        <v>206</v>
      </c>
      <c r="D117" s="115" t="s">
        <v>71</v>
      </c>
      <c r="E117" s="116">
        <v>4</v>
      </c>
      <c r="F117" s="117"/>
      <c r="G117" s="118">
        <f>E117*F117</f>
        <v>0</v>
      </c>
      <c r="H117" s="119">
        <v>0.31590000000005602</v>
      </c>
      <c r="I117" s="120">
        <f>E117*H117</f>
        <v>1.2636000000002241</v>
      </c>
      <c r="J117" s="119">
        <v>0</v>
      </c>
      <c r="K117" s="120">
        <f>E117*J117</f>
        <v>0</v>
      </c>
      <c r="O117" s="111"/>
      <c r="Z117" s="121"/>
      <c r="AA117" s="121">
        <v>1</v>
      </c>
      <c r="AB117" s="121">
        <v>1</v>
      </c>
      <c r="AC117" s="121">
        <v>1</v>
      </c>
      <c r="AD117" s="121"/>
      <c r="AE117" s="121"/>
      <c r="AF117" s="121"/>
      <c r="AG117" s="121"/>
      <c r="AH117" s="121"/>
      <c r="AI117" s="121"/>
      <c r="AJ117" s="121"/>
      <c r="AK117" s="121"/>
      <c r="AL117" s="121"/>
      <c r="AM117" s="121"/>
      <c r="AN117" s="121"/>
      <c r="AO117" s="121"/>
      <c r="AP117" s="121"/>
      <c r="AQ117" s="121"/>
      <c r="AR117" s="121"/>
      <c r="AS117" s="121"/>
      <c r="AT117" s="121"/>
      <c r="AU117" s="121"/>
      <c r="AV117" s="121"/>
      <c r="AW117" s="121"/>
      <c r="AX117" s="121"/>
      <c r="AY117" s="121"/>
      <c r="AZ117" s="121"/>
      <c r="BA117" s="121"/>
      <c r="BB117" s="121"/>
      <c r="BC117" s="121"/>
      <c r="BD117" s="121"/>
      <c r="BE117" s="121"/>
      <c r="BF117" s="121"/>
      <c r="BG117" s="121"/>
      <c r="BH117" s="121"/>
      <c r="BI117" s="121"/>
      <c r="BJ117" s="121"/>
      <c r="BK117" s="121"/>
      <c r="CA117" s="121">
        <v>1</v>
      </c>
      <c r="CB117" s="121">
        <v>1</v>
      </c>
      <c r="CZ117" s="78">
        <v>1</v>
      </c>
    </row>
    <row r="118" spans="1:104" x14ac:dyDescent="0.2">
      <c r="A118" s="137" t="s">
        <v>35</v>
      </c>
      <c r="B118" s="138" t="s">
        <v>203</v>
      </c>
      <c r="C118" s="139" t="s">
        <v>204</v>
      </c>
      <c r="D118" s="140"/>
      <c r="E118" s="141"/>
      <c r="F118" s="141"/>
      <c r="G118" s="142">
        <f>SUM(G116:G117)</f>
        <v>0</v>
      </c>
      <c r="H118" s="143"/>
      <c r="I118" s="144">
        <f>SUM(I116:I117)</f>
        <v>1.2636000000002241</v>
      </c>
      <c r="J118" s="145"/>
      <c r="K118" s="144">
        <f>SUM(K116:K117)</f>
        <v>0</v>
      </c>
      <c r="O118" s="111"/>
      <c r="X118" s="146">
        <f>K118</f>
        <v>0</v>
      </c>
      <c r="Y118" s="146">
        <f>I118</f>
        <v>1.2636000000002241</v>
      </c>
      <c r="Z118" s="147">
        <f>G118</f>
        <v>0</v>
      </c>
      <c r="AA118" s="121"/>
      <c r="AB118" s="121"/>
      <c r="AC118" s="121"/>
      <c r="AD118" s="121"/>
      <c r="AE118" s="121"/>
      <c r="AF118" s="121"/>
      <c r="AG118" s="121"/>
      <c r="AH118" s="121"/>
      <c r="AI118" s="121"/>
      <c r="AJ118" s="121"/>
      <c r="AK118" s="121"/>
      <c r="AL118" s="121"/>
      <c r="AM118" s="121"/>
      <c r="AN118" s="121"/>
      <c r="AO118" s="121"/>
      <c r="AP118" s="121"/>
      <c r="AQ118" s="121"/>
      <c r="AR118" s="121"/>
      <c r="AS118" s="121"/>
      <c r="AT118" s="121"/>
      <c r="AU118" s="121"/>
      <c r="AV118" s="121"/>
      <c r="AW118" s="121"/>
      <c r="AX118" s="121"/>
      <c r="AY118" s="121"/>
      <c r="AZ118" s="121"/>
      <c r="BA118" s="148"/>
      <c r="BB118" s="148"/>
      <c r="BC118" s="148"/>
      <c r="BD118" s="148"/>
      <c r="BE118" s="148"/>
      <c r="BF118" s="148"/>
      <c r="BG118" s="121"/>
      <c r="BH118" s="121"/>
      <c r="BI118" s="121"/>
      <c r="BJ118" s="121"/>
      <c r="BK118" s="121"/>
    </row>
    <row r="119" spans="1:104" ht="14.25" customHeight="1" x14ac:dyDescent="0.2">
      <c r="A119" s="103" t="s">
        <v>31</v>
      </c>
      <c r="B119" s="104" t="s">
        <v>207</v>
      </c>
      <c r="C119" s="105" t="s">
        <v>208</v>
      </c>
      <c r="D119" s="106"/>
      <c r="E119" s="107"/>
      <c r="F119" s="107"/>
      <c r="G119" s="108"/>
      <c r="H119" s="109"/>
      <c r="I119" s="110"/>
      <c r="J119" s="109"/>
      <c r="K119" s="110"/>
      <c r="O119" s="111"/>
    </row>
    <row r="120" spans="1:104" x14ac:dyDescent="0.2">
      <c r="A120" s="112">
        <v>53</v>
      </c>
      <c r="B120" s="113" t="s">
        <v>209</v>
      </c>
      <c r="C120" s="114" t="s">
        <v>210</v>
      </c>
      <c r="D120" s="115" t="s">
        <v>34</v>
      </c>
      <c r="E120" s="116">
        <v>4.7</v>
      </c>
      <c r="F120" s="117"/>
      <c r="G120" s="118">
        <f>E120*F120</f>
        <v>0</v>
      </c>
      <c r="H120" s="119">
        <v>0</v>
      </c>
      <c r="I120" s="120">
        <f>E120*H120</f>
        <v>0</v>
      </c>
      <c r="J120" s="119">
        <v>-0.13799999999991999</v>
      </c>
      <c r="K120" s="120">
        <f>E120*J120</f>
        <v>-0.64859999999962403</v>
      </c>
      <c r="O120" s="111"/>
      <c r="Z120" s="121"/>
      <c r="AA120" s="121">
        <v>1</v>
      </c>
      <c r="AB120" s="121">
        <v>1</v>
      </c>
      <c r="AC120" s="121">
        <v>1</v>
      </c>
      <c r="AD120" s="121"/>
      <c r="AE120" s="121"/>
      <c r="AF120" s="121"/>
      <c r="AG120" s="121"/>
      <c r="AH120" s="121"/>
      <c r="AI120" s="121"/>
      <c r="AJ120" s="121"/>
      <c r="AK120" s="121"/>
      <c r="AL120" s="121"/>
      <c r="AM120" s="121"/>
      <c r="AN120" s="121"/>
      <c r="AO120" s="121"/>
      <c r="AP120" s="121"/>
      <c r="AQ120" s="121"/>
      <c r="AR120" s="121"/>
      <c r="AS120" s="121"/>
      <c r="AT120" s="121"/>
      <c r="AU120" s="121"/>
      <c r="AV120" s="121"/>
      <c r="AW120" s="121"/>
      <c r="AX120" s="121"/>
      <c r="AY120" s="121"/>
      <c r="AZ120" s="121"/>
      <c r="BA120" s="121"/>
      <c r="BB120" s="121"/>
      <c r="BC120" s="121"/>
      <c r="BD120" s="121"/>
      <c r="BE120" s="121"/>
      <c r="BF120" s="121"/>
      <c r="BG120" s="121"/>
      <c r="BH120" s="121"/>
      <c r="BI120" s="121"/>
      <c r="BJ120" s="121"/>
      <c r="BK120" s="121"/>
      <c r="CA120" s="121">
        <v>1</v>
      </c>
      <c r="CB120" s="121">
        <v>1</v>
      </c>
      <c r="CZ120" s="78">
        <v>1</v>
      </c>
    </row>
    <row r="121" spans="1:104" x14ac:dyDescent="0.2">
      <c r="A121" s="112">
        <v>54</v>
      </c>
      <c r="B121" s="113" t="s">
        <v>211</v>
      </c>
      <c r="C121" s="114" t="s">
        <v>212</v>
      </c>
      <c r="D121" s="115" t="s">
        <v>34</v>
      </c>
      <c r="E121" s="116">
        <v>4.7</v>
      </c>
      <c r="F121" s="117"/>
      <c r="G121" s="118">
        <f>E121*F121</f>
        <v>0</v>
      </c>
      <c r="H121" s="119">
        <v>0</v>
      </c>
      <c r="I121" s="120">
        <f>E121*H121</f>
        <v>0</v>
      </c>
      <c r="J121" s="119">
        <v>-0.32999999999992702</v>
      </c>
      <c r="K121" s="120">
        <f>E121*J121</f>
        <v>-1.5509999999996571</v>
      </c>
      <c r="O121" s="111"/>
      <c r="Z121" s="121"/>
      <c r="AA121" s="121">
        <v>1</v>
      </c>
      <c r="AB121" s="121">
        <v>1</v>
      </c>
      <c r="AC121" s="121">
        <v>1</v>
      </c>
      <c r="AD121" s="121"/>
      <c r="AE121" s="121"/>
      <c r="AF121" s="121"/>
      <c r="AG121" s="121"/>
      <c r="AH121" s="121"/>
      <c r="AI121" s="121"/>
      <c r="AJ121" s="121"/>
      <c r="AK121" s="121"/>
      <c r="AL121" s="121"/>
      <c r="AM121" s="121"/>
      <c r="AN121" s="121"/>
      <c r="AO121" s="121"/>
      <c r="AP121" s="121"/>
      <c r="AQ121" s="121"/>
      <c r="AR121" s="121"/>
      <c r="AS121" s="121"/>
      <c r="AT121" s="121"/>
      <c r="AU121" s="121"/>
      <c r="AV121" s="121"/>
      <c r="AW121" s="121"/>
      <c r="AX121" s="121"/>
      <c r="AY121" s="121"/>
      <c r="AZ121" s="121"/>
      <c r="BA121" s="121"/>
      <c r="BB121" s="121"/>
      <c r="BC121" s="121"/>
      <c r="BD121" s="121"/>
      <c r="BE121" s="121"/>
      <c r="BF121" s="121"/>
      <c r="BG121" s="121"/>
      <c r="BH121" s="121"/>
      <c r="BI121" s="121"/>
      <c r="BJ121" s="121"/>
      <c r="BK121" s="121"/>
      <c r="CA121" s="121">
        <v>1</v>
      </c>
      <c r="CB121" s="121">
        <v>1</v>
      </c>
      <c r="CZ121" s="78">
        <v>1</v>
      </c>
    </row>
    <row r="122" spans="1:104" x14ac:dyDescent="0.2">
      <c r="A122" s="112">
        <v>55</v>
      </c>
      <c r="B122" s="113" t="s">
        <v>213</v>
      </c>
      <c r="C122" s="114" t="s">
        <v>214</v>
      </c>
      <c r="D122" s="115" t="s">
        <v>34</v>
      </c>
      <c r="E122" s="116">
        <v>45.25</v>
      </c>
      <c r="F122" s="117"/>
      <c r="G122" s="118">
        <f>E122*F122</f>
        <v>0</v>
      </c>
      <c r="H122" s="119">
        <v>0</v>
      </c>
      <c r="I122" s="120">
        <f>E122*H122</f>
        <v>0</v>
      </c>
      <c r="J122" s="119">
        <v>-0.65999999999985404</v>
      </c>
      <c r="K122" s="120">
        <f>E122*J122</f>
        <v>-29.864999999993394</v>
      </c>
      <c r="O122" s="111"/>
      <c r="Z122" s="121"/>
      <c r="AA122" s="121">
        <v>1</v>
      </c>
      <c r="AB122" s="121">
        <v>1</v>
      </c>
      <c r="AC122" s="121">
        <v>1</v>
      </c>
      <c r="AD122" s="121"/>
      <c r="AE122" s="121"/>
      <c r="AF122" s="121"/>
      <c r="AG122" s="121"/>
      <c r="AH122" s="121"/>
      <c r="AI122" s="121"/>
      <c r="AJ122" s="121"/>
      <c r="AK122" s="121"/>
      <c r="AL122" s="121"/>
      <c r="AM122" s="121"/>
      <c r="AN122" s="121"/>
      <c r="AO122" s="121"/>
      <c r="AP122" s="121"/>
      <c r="AQ122" s="121"/>
      <c r="AR122" s="121"/>
      <c r="AS122" s="121"/>
      <c r="AT122" s="121"/>
      <c r="AU122" s="121"/>
      <c r="AV122" s="121"/>
      <c r="AW122" s="121"/>
      <c r="AX122" s="121"/>
      <c r="AY122" s="121"/>
      <c r="AZ122" s="121"/>
      <c r="BA122" s="121"/>
      <c r="BB122" s="121"/>
      <c r="BC122" s="121"/>
      <c r="BD122" s="121"/>
      <c r="BE122" s="121"/>
      <c r="BF122" s="121"/>
      <c r="BG122" s="121"/>
      <c r="BH122" s="121"/>
      <c r="BI122" s="121"/>
      <c r="BJ122" s="121"/>
      <c r="BK122" s="121"/>
      <c r="CA122" s="121">
        <v>1</v>
      </c>
      <c r="CB122" s="121">
        <v>1</v>
      </c>
      <c r="CZ122" s="78">
        <v>1</v>
      </c>
    </row>
    <row r="123" spans="1:104" x14ac:dyDescent="0.2">
      <c r="A123" s="112">
        <v>56</v>
      </c>
      <c r="B123" s="113" t="s">
        <v>215</v>
      </c>
      <c r="C123" s="114" t="s">
        <v>216</v>
      </c>
      <c r="D123" s="115" t="s">
        <v>34</v>
      </c>
      <c r="E123" s="116">
        <v>40</v>
      </c>
      <c r="F123" s="117"/>
      <c r="G123" s="118">
        <f>E123*F123</f>
        <v>0</v>
      </c>
      <c r="H123" s="119">
        <v>0</v>
      </c>
      <c r="I123" s="120">
        <f>E123*H123</f>
        <v>0</v>
      </c>
      <c r="J123" s="119">
        <v>-0.32999999999992702</v>
      </c>
      <c r="K123" s="120">
        <f>E123*J123</f>
        <v>-13.199999999997081</v>
      </c>
      <c r="O123" s="111"/>
      <c r="Z123" s="121"/>
      <c r="AA123" s="121">
        <v>1</v>
      </c>
      <c r="AB123" s="121">
        <v>1</v>
      </c>
      <c r="AC123" s="121">
        <v>1</v>
      </c>
      <c r="AD123" s="121"/>
      <c r="AE123" s="121"/>
      <c r="AF123" s="121"/>
      <c r="AG123" s="121"/>
      <c r="AH123" s="121"/>
      <c r="AI123" s="121"/>
      <c r="AJ123" s="121"/>
      <c r="AK123" s="121"/>
      <c r="AL123" s="121"/>
      <c r="AM123" s="121"/>
      <c r="AN123" s="121"/>
      <c r="AO123" s="121"/>
      <c r="AP123" s="121"/>
      <c r="AQ123" s="121"/>
      <c r="AR123" s="121"/>
      <c r="AS123" s="121"/>
      <c r="AT123" s="121"/>
      <c r="AU123" s="121"/>
      <c r="AV123" s="121"/>
      <c r="AW123" s="121"/>
      <c r="AX123" s="121"/>
      <c r="AY123" s="121"/>
      <c r="AZ123" s="121"/>
      <c r="BA123" s="121"/>
      <c r="BB123" s="121"/>
      <c r="BC123" s="121"/>
      <c r="BD123" s="121"/>
      <c r="BE123" s="121"/>
      <c r="BF123" s="121"/>
      <c r="BG123" s="121"/>
      <c r="BH123" s="121"/>
      <c r="BI123" s="121"/>
      <c r="BJ123" s="121"/>
      <c r="BK123" s="121"/>
      <c r="CA123" s="121">
        <v>1</v>
      </c>
      <c r="CB123" s="121">
        <v>1</v>
      </c>
      <c r="CZ123" s="78">
        <v>1</v>
      </c>
    </row>
    <row r="124" spans="1:104" x14ac:dyDescent="0.2">
      <c r="A124" s="122"/>
      <c r="B124" s="123"/>
      <c r="C124" s="124" t="s">
        <v>217</v>
      </c>
      <c r="D124" s="125"/>
      <c r="E124" s="125"/>
      <c r="F124" s="125"/>
      <c r="G124" s="126"/>
      <c r="I124" s="127"/>
      <c r="K124" s="127"/>
      <c r="L124" s="128" t="s">
        <v>217</v>
      </c>
      <c r="O124" s="111"/>
      <c r="Z124" s="121"/>
      <c r="AA124" s="121"/>
      <c r="AB124" s="121"/>
      <c r="AC124" s="121"/>
      <c r="AD124" s="121"/>
      <c r="AE124" s="121"/>
      <c r="AF124" s="121"/>
      <c r="AG124" s="121"/>
      <c r="AH124" s="121"/>
      <c r="AI124" s="121"/>
      <c r="AJ124" s="121"/>
      <c r="AK124" s="121"/>
      <c r="AL124" s="121"/>
      <c r="AM124" s="121"/>
      <c r="AN124" s="121"/>
      <c r="AO124" s="121"/>
      <c r="AP124" s="121"/>
      <c r="AQ124" s="121"/>
      <c r="AR124" s="121"/>
      <c r="AS124" s="121"/>
      <c r="AT124" s="121"/>
      <c r="AU124" s="121"/>
      <c r="AV124" s="121"/>
      <c r="AW124" s="121"/>
      <c r="AX124" s="121"/>
      <c r="AY124" s="121"/>
      <c r="AZ124" s="121"/>
      <c r="BA124" s="121"/>
      <c r="BB124" s="121"/>
      <c r="BC124" s="121"/>
      <c r="BD124" s="121"/>
      <c r="BE124" s="121"/>
      <c r="BF124" s="121"/>
      <c r="BG124" s="121"/>
      <c r="BH124" s="121"/>
      <c r="BI124" s="121"/>
      <c r="BJ124" s="121"/>
      <c r="BK124" s="121"/>
    </row>
    <row r="125" spans="1:104" x14ac:dyDescent="0.2">
      <c r="A125" s="112">
        <v>57</v>
      </c>
      <c r="B125" s="113" t="s">
        <v>218</v>
      </c>
      <c r="C125" s="114" t="s">
        <v>219</v>
      </c>
      <c r="D125" s="115" t="s">
        <v>122</v>
      </c>
      <c r="E125" s="116">
        <v>11.6</v>
      </c>
      <c r="F125" s="117"/>
      <c r="G125" s="118">
        <f>E125*F125</f>
        <v>0</v>
      </c>
      <c r="H125" s="119">
        <v>0</v>
      </c>
      <c r="I125" s="120">
        <f>E125*H125</f>
        <v>0</v>
      </c>
      <c r="J125" s="119">
        <v>-0.230000000000018</v>
      </c>
      <c r="K125" s="120">
        <f>E125*J125</f>
        <v>-2.6680000000002089</v>
      </c>
      <c r="O125" s="111"/>
      <c r="Z125" s="121"/>
      <c r="AA125" s="121">
        <v>1</v>
      </c>
      <c r="AB125" s="121">
        <v>1</v>
      </c>
      <c r="AC125" s="121">
        <v>1</v>
      </c>
      <c r="AD125" s="121"/>
      <c r="AE125" s="121"/>
      <c r="AF125" s="121"/>
      <c r="AG125" s="121"/>
      <c r="AH125" s="121"/>
      <c r="AI125" s="121"/>
      <c r="AJ125" s="121"/>
      <c r="AK125" s="121"/>
      <c r="AL125" s="121"/>
      <c r="AM125" s="121"/>
      <c r="AN125" s="121"/>
      <c r="AO125" s="121"/>
      <c r="AP125" s="121"/>
      <c r="AQ125" s="121"/>
      <c r="AR125" s="121"/>
      <c r="AS125" s="121"/>
      <c r="AT125" s="121"/>
      <c r="AU125" s="121"/>
      <c r="AV125" s="121"/>
      <c r="AW125" s="121"/>
      <c r="AX125" s="121"/>
      <c r="AY125" s="121"/>
      <c r="AZ125" s="121"/>
      <c r="BA125" s="121"/>
      <c r="BB125" s="121"/>
      <c r="BC125" s="121"/>
      <c r="BD125" s="121"/>
      <c r="BE125" s="121"/>
      <c r="BF125" s="121"/>
      <c r="BG125" s="121"/>
      <c r="BH125" s="121"/>
      <c r="BI125" s="121"/>
      <c r="BJ125" s="121"/>
      <c r="BK125" s="121"/>
      <c r="CA125" s="121">
        <v>1</v>
      </c>
      <c r="CB125" s="121">
        <v>1</v>
      </c>
      <c r="CZ125" s="78">
        <v>1</v>
      </c>
    </row>
    <row r="126" spans="1:104" x14ac:dyDescent="0.2">
      <c r="A126" s="112">
        <v>58</v>
      </c>
      <c r="B126" s="113" t="s">
        <v>220</v>
      </c>
      <c r="C126" s="114" t="s">
        <v>221</v>
      </c>
      <c r="D126" s="115" t="s">
        <v>122</v>
      </c>
      <c r="E126" s="116">
        <v>13</v>
      </c>
      <c r="F126" s="117"/>
      <c r="G126" s="118">
        <f>E126*F126</f>
        <v>0</v>
      </c>
      <c r="H126" s="119">
        <v>0</v>
      </c>
      <c r="I126" s="120">
        <f>E126*H126</f>
        <v>0</v>
      </c>
      <c r="J126" s="119">
        <v>-0.26999999999998198</v>
      </c>
      <c r="K126" s="120">
        <f>E126*J126</f>
        <v>-3.5099999999997658</v>
      </c>
      <c r="O126" s="111"/>
      <c r="Z126" s="121"/>
      <c r="AA126" s="121">
        <v>1</v>
      </c>
      <c r="AB126" s="121">
        <v>1</v>
      </c>
      <c r="AC126" s="121">
        <v>1</v>
      </c>
      <c r="AD126" s="121"/>
      <c r="AE126" s="121"/>
      <c r="AF126" s="121"/>
      <c r="AG126" s="121"/>
      <c r="AH126" s="121"/>
      <c r="AI126" s="121"/>
      <c r="AJ126" s="121"/>
      <c r="AK126" s="121"/>
      <c r="AL126" s="121"/>
      <c r="AM126" s="121"/>
      <c r="AN126" s="121"/>
      <c r="AO126" s="121"/>
      <c r="AP126" s="121"/>
      <c r="AQ126" s="121"/>
      <c r="AR126" s="121"/>
      <c r="AS126" s="121"/>
      <c r="AT126" s="121"/>
      <c r="AU126" s="121"/>
      <c r="AV126" s="121"/>
      <c r="AW126" s="121"/>
      <c r="AX126" s="121"/>
      <c r="AY126" s="121"/>
      <c r="AZ126" s="121"/>
      <c r="BA126" s="121"/>
      <c r="BB126" s="121"/>
      <c r="BC126" s="121"/>
      <c r="BD126" s="121"/>
      <c r="BE126" s="121"/>
      <c r="BF126" s="121"/>
      <c r="BG126" s="121"/>
      <c r="BH126" s="121"/>
      <c r="BI126" s="121"/>
      <c r="BJ126" s="121"/>
      <c r="BK126" s="121"/>
      <c r="CA126" s="121">
        <v>1</v>
      </c>
      <c r="CB126" s="121">
        <v>1</v>
      </c>
      <c r="CZ126" s="78">
        <v>1</v>
      </c>
    </row>
    <row r="127" spans="1:104" x14ac:dyDescent="0.2">
      <c r="A127" s="112">
        <v>59</v>
      </c>
      <c r="B127" s="113" t="s">
        <v>222</v>
      </c>
      <c r="C127" s="114" t="s">
        <v>223</v>
      </c>
      <c r="D127" s="115" t="s">
        <v>122</v>
      </c>
      <c r="E127" s="116">
        <v>26.4</v>
      </c>
      <c r="F127" s="117"/>
      <c r="G127" s="118">
        <f>E127*F127</f>
        <v>0</v>
      </c>
      <c r="H127" s="119">
        <v>0</v>
      </c>
      <c r="I127" s="120">
        <f>E127*H127</f>
        <v>0</v>
      </c>
      <c r="J127" s="119">
        <v>-0.115000000000009</v>
      </c>
      <c r="K127" s="120">
        <f>E127*J127</f>
        <v>-3.0360000000002372</v>
      </c>
      <c r="O127" s="111"/>
      <c r="Z127" s="121"/>
      <c r="AA127" s="121">
        <v>1</v>
      </c>
      <c r="AB127" s="121">
        <v>1</v>
      </c>
      <c r="AC127" s="121">
        <v>1</v>
      </c>
      <c r="AD127" s="121"/>
      <c r="AE127" s="121"/>
      <c r="AF127" s="121"/>
      <c r="AG127" s="121"/>
      <c r="AH127" s="121"/>
      <c r="AI127" s="121"/>
      <c r="AJ127" s="121"/>
      <c r="AK127" s="121"/>
      <c r="AL127" s="121"/>
      <c r="AM127" s="121"/>
      <c r="AN127" s="121"/>
      <c r="AO127" s="121"/>
      <c r="AP127" s="121"/>
      <c r="AQ127" s="121"/>
      <c r="AR127" s="121"/>
      <c r="AS127" s="121"/>
      <c r="AT127" s="121"/>
      <c r="AU127" s="121"/>
      <c r="AV127" s="121"/>
      <c r="AW127" s="121"/>
      <c r="AX127" s="121"/>
      <c r="AY127" s="121"/>
      <c r="AZ127" s="121"/>
      <c r="BA127" s="121"/>
      <c r="BB127" s="121"/>
      <c r="BC127" s="121"/>
      <c r="BD127" s="121"/>
      <c r="BE127" s="121"/>
      <c r="BF127" s="121"/>
      <c r="BG127" s="121"/>
      <c r="BH127" s="121"/>
      <c r="BI127" s="121"/>
      <c r="BJ127" s="121"/>
      <c r="BK127" s="121"/>
      <c r="CA127" s="121">
        <v>1</v>
      </c>
      <c r="CB127" s="121">
        <v>1</v>
      </c>
      <c r="CZ127" s="78">
        <v>1</v>
      </c>
    </row>
    <row r="128" spans="1:104" x14ac:dyDescent="0.2">
      <c r="A128" s="122"/>
      <c r="B128" s="123"/>
      <c r="C128" s="124"/>
      <c r="D128" s="125"/>
      <c r="E128" s="125"/>
      <c r="F128" s="125"/>
      <c r="G128" s="126"/>
      <c r="I128" s="127"/>
      <c r="K128" s="127"/>
      <c r="L128" s="128"/>
      <c r="O128" s="11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121"/>
      <c r="AO128" s="121"/>
      <c r="AP128" s="121"/>
      <c r="AQ128" s="121"/>
      <c r="AR128" s="121"/>
      <c r="AS128" s="121"/>
      <c r="AT128" s="121"/>
      <c r="AU128" s="121"/>
      <c r="AV128" s="121"/>
      <c r="AW128" s="121"/>
      <c r="AX128" s="121"/>
      <c r="AY128" s="121"/>
      <c r="AZ128" s="121"/>
      <c r="BA128" s="121"/>
      <c r="BB128" s="121"/>
      <c r="BC128" s="121"/>
      <c r="BD128" s="121"/>
      <c r="BE128" s="121"/>
      <c r="BF128" s="121"/>
      <c r="BG128" s="121"/>
      <c r="BH128" s="121"/>
      <c r="BI128" s="121"/>
      <c r="BJ128" s="121"/>
      <c r="BK128" s="121"/>
    </row>
    <row r="129" spans="1:104" x14ac:dyDescent="0.2">
      <c r="A129" s="122"/>
      <c r="B129" s="123"/>
      <c r="C129" s="129" t="s">
        <v>224</v>
      </c>
      <c r="D129" s="130"/>
      <c r="E129" s="131">
        <v>26.4</v>
      </c>
      <c r="F129" s="132"/>
      <c r="G129" s="133"/>
      <c r="H129" s="134"/>
      <c r="I129" s="127"/>
      <c r="K129" s="127"/>
      <c r="M129" s="135" t="s">
        <v>224</v>
      </c>
      <c r="O129" s="111"/>
      <c r="Z129" s="121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21"/>
      <c r="AK129" s="121"/>
      <c r="AL129" s="121"/>
      <c r="AM129" s="121"/>
      <c r="AN129" s="121"/>
      <c r="AO129" s="121"/>
      <c r="AP129" s="121"/>
      <c r="AQ129" s="121"/>
      <c r="AR129" s="121"/>
      <c r="AS129" s="121"/>
      <c r="AT129" s="121"/>
      <c r="AU129" s="121"/>
      <c r="AV129" s="121"/>
      <c r="AW129" s="121"/>
      <c r="AX129" s="121"/>
      <c r="AY129" s="121"/>
      <c r="AZ129" s="121"/>
      <c r="BA129" s="121"/>
      <c r="BB129" s="121"/>
      <c r="BC129" s="121"/>
      <c r="BD129" s="136">
        <f>C128</f>
        <v>0</v>
      </c>
      <c r="BE129" s="121"/>
      <c r="BF129" s="121"/>
      <c r="BG129" s="121"/>
      <c r="BH129" s="121"/>
      <c r="BI129" s="121"/>
      <c r="BJ129" s="121"/>
      <c r="BK129" s="121"/>
    </row>
    <row r="130" spans="1:104" x14ac:dyDescent="0.2">
      <c r="A130" s="112">
        <v>60</v>
      </c>
      <c r="B130" s="113" t="s">
        <v>225</v>
      </c>
      <c r="C130" s="114" t="s">
        <v>226</v>
      </c>
      <c r="D130" s="115" t="s">
        <v>122</v>
      </c>
      <c r="E130" s="116">
        <v>23.6</v>
      </c>
      <c r="F130" s="117"/>
      <c r="G130" s="118">
        <f>E130*F130</f>
        <v>0</v>
      </c>
      <c r="H130" s="119">
        <v>0</v>
      </c>
      <c r="I130" s="120">
        <f>E130*H130</f>
        <v>0</v>
      </c>
      <c r="J130" s="119">
        <v>0</v>
      </c>
      <c r="K130" s="120">
        <f>E130*J130</f>
        <v>0</v>
      </c>
      <c r="O130" s="111"/>
      <c r="Z130" s="121"/>
      <c r="AA130" s="121">
        <v>1</v>
      </c>
      <c r="AB130" s="121">
        <v>1</v>
      </c>
      <c r="AC130" s="121">
        <v>1</v>
      </c>
      <c r="AD130" s="121"/>
      <c r="AE130" s="121"/>
      <c r="AF130" s="121"/>
      <c r="AG130" s="121"/>
      <c r="AH130" s="121"/>
      <c r="AI130" s="121"/>
      <c r="AJ130" s="121"/>
      <c r="AK130" s="121"/>
      <c r="AL130" s="121"/>
      <c r="AM130" s="121"/>
      <c r="AN130" s="121"/>
      <c r="AO130" s="121"/>
      <c r="AP130" s="121"/>
      <c r="AQ130" s="121"/>
      <c r="AR130" s="121"/>
      <c r="AS130" s="121"/>
      <c r="AT130" s="121"/>
      <c r="AU130" s="121"/>
      <c r="AV130" s="121"/>
      <c r="AW130" s="121"/>
      <c r="AX130" s="121"/>
      <c r="AY130" s="121"/>
      <c r="AZ130" s="121"/>
      <c r="BA130" s="121"/>
      <c r="BB130" s="121"/>
      <c r="BC130" s="121"/>
      <c r="BD130" s="121"/>
      <c r="BE130" s="121"/>
      <c r="BF130" s="121"/>
      <c r="BG130" s="121"/>
      <c r="BH130" s="121"/>
      <c r="BI130" s="121"/>
      <c r="BJ130" s="121"/>
      <c r="BK130" s="121"/>
      <c r="CA130" s="121">
        <v>1</v>
      </c>
      <c r="CB130" s="121">
        <v>1</v>
      </c>
      <c r="CZ130" s="78">
        <v>1</v>
      </c>
    </row>
    <row r="131" spans="1:104" x14ac:dyDescent="0.2">
      <c r="A131" s="112">
        <v>61</v>
      </c>
      <c r="B131" s="113" t="s">
        <v>227</v>
      </c>
      <c r="C131" s="114" t="s">
        <v>228</v>
      </c>
      <c r="D131" s="115" t="s">
        <v>122</v>
      </c>
      <c r="E131" s="116">
        <v>23.6</v>
      </c>
      <c r="F131" s="117"/>
      <c r="G131" s="118">
        <f>E131*F131</f>
        <v>0</v>
      </c>
      <c r="H131" s="119">
        <v>0</v>
      </c>
      <c r="I131" s="120">
        <f>E131*H131</f>
        <v>0</v>
      </c>
      <c r="J131" s="119">
        <v>0</v>
      </c>
      <c r="K131" s="120">
        <f>E131*J131</f>
        <v>0</v>
      </c>
      <c r="O131" s="111"/>
      <c r="Z131" s="121"/>
      <c r="AA131" s="121">
        <v>1</v>
      </c>
      <c r="AB131" s="121">
        <v>1</v>
      </c>
      <c r="AC131" s="121">
        <v>1</v>
      </c>
      <c r="AD131" s="121"/>
      <c r="AE131" s="121"/>
      <c r="AF131" s="121"/>
      <c r="AG131" s="121"/>
      <c r="AH131" s="121"/>
      <c r="AI131" s="121"/>
      <c r="AJ131" s="121"/>
      <c r="AK131" s="121"/>
      <c r="AL131" s="121"/>
      <c r="AM131" s="121"/>
      <c r="AN131" s="121"/>
      <c r="AO131" s="121"/>
      <c r="AP131" s="121"/>
      <c r="AQ131" s="121"/>
      <c r="AR131" s="121"/>
      <c r="AS131" s="121"/>
      <c r="AT131" s="121"/>
      <c r="AU131" s="121"/>
      <c r="AV131" s="121"/>
      <c r="AW131" s="121"/>
      <c r="AX131" s="121"/>
      <c r="AY131" s="121"/>
      <c r="AZ131" s="121"/>
      <c r="BA131" s="121"/>
      <c r="BB131" s="121"/>
      <c r="BC131" s="121"/>
      <c r="BD131" s="121"/>
      <c r="BE131" s="121"/>
      <c r="BF131" s="121"/>
      <c r="BG131" s="121"/>
      <c r="BH131" s="121"/>
      <c r="BI131" s="121"/>
      <c r="BJ131" s="121"/>
      <c r="BK131" s="121"/>
      <c r="CA131" s="121">
        <v>1</v>
      </c>
      <c r="CB131" s="121">
        <v>1</v>
      </c>
      <c r="CZ131" s="78">
        <v>1</v>
      </c>
    </row>
    <row r="132" spans="1:104" x14ac:dyDescent="0.2">
      <c r="A132" s="112">
        <v>62</v>
      </c>
      <c r="B132" s="113" t="s">
        <v>229</v>
      </c>
      <c r="C132" s="114" t="s">
        <v>230</v>
      </c>
      <c r="D132" s="115" t="s">
        <v>122</v>
      </c>
      <c r="E132" s="116">
        <v>24.6</v>
      </c>
      <c r="F132" s="117"/>
      <c r="G132" s="118">
        <f>E132*F132</f>
        <v>0</v>
      </c>
      <c r="H132" s="119">
        <v>0</v>
      </c>
      <c r="I132" s="120">
        <f>E132*H132</f>
        <v>0</v>
      </c>
      <c r="J132" s="119">
        <v>0</v>
      </c>
      <c r="K132" s="120">
        <f>E132*J132</f>
        <v>0</v>
      </c>
      <c r="O132" s="111"/>
      <c r="Z132" s="121"/>
      <c r="AA132" s="121">
        <v>1</v>
      </c>
      <c r="AB132" s="121">
        <v>1</v>
      </c>
      <c r="AC132" s="121">
        <v>1</v>
      </c>
      <c r="AD132" s="121"/>
      <c r="AE132" s="121"/>
      <c r="AF132" s="121"/>
      <c r="AG132" s="121"/>
      <c r="AH132" s="121"/>
      <c r="AI132" s="121"/>
      <c r="AJ132" s="121"/>
      <c r="AK132" s="121"/>
      <c r="AL132" s="121"/>
      <c r="AM132" s="121"/>
      <c r="AN132" s="121"/>
      <c r="AO132" s="121"/>
      <c r="AP132" s="121"/>
      <c r="AQ132" s="121"/>
      <c r="AR132" s="121"/>
      <c r="AS132" s="121"/>
      <c r="AT132" s="121"/>
      <c r="AU132" s="121"/>
      <c r="AV132" s="121"/>
      <c r="AW132" s="121"/>
      <c r="AX132" s="121"/>
      <c r="AY132" s="121"/>
      <c r="AZ132" s="121"/>
      <c r="BA132" s="121"/>
      <c r="BB132" s="121"/>
      <c r="BC132" s="121"/>
      <c r="BD132" s="121"/>
      <c r="BE132" s="121"/>
      <c r="BF132" s="121"/>
      <c r="BG132" s="121"/>
      <c r="BH132" s="121"/>
      <c r="BI132" s="121"/>
      <c r="BJ132" s="121"/>
      <c r="BK132" s="121"/>
      <c r="CA132" s="121">
        <v>1</v>
      </c>
      <c r="CB132" s="121">
        <v>1</v>
      </c>
      <c r="CZ132" s="78">
        <v>1</v>
      </c>
    </row>
    <row r="133" spans="1:104" x14ac:dyDescent="0.2">
      <c r="A133" s="112">
        <v>63</v>
      </c>
      <c r="B133" s="113" t="s">
        <v>231</v>
      </c>
      <c r="C133" s="114" t="s">
        <v>232</v>
      </c>
      <c r="D133" s="115" t="s">
        <v>34</v>
      </c>
      <c r="E133" s="116">
        <v>4.7</v>
      </c>
      <c r="F133" s="117"/>
      <c r="G133" s="118">
        <f>E133*F133</f>
        <v>0</v>
      </c>
      <c r="H133" s="119">
        <v>0</v>
      </c>
      <c r="I133" s="120">
        <f>E133*H133</f>
        <v>0</v>
      </c>
      <c r="J133" s="119">
        <v>0</v>
      </c>
      <c r="K133" s="120">
        <f>E133*J133</f>
        <v>0</v>
      </c>
      <c r="O133" s="111"/>
      <c r="Z133" s="121"/>
      <c r="AA133" s="121">
        <v>1</v>
      </c>
      <c r="AB133" s="121">
        <v>1</v>
      </c>
      <c r="AC133" s="121">
        <v>1</v>
      </c>
      <c r="AD133" s="121"/>
      <c r="AE133" s="121"/>
      <c r="AF133" s="121"/>
      <c r="AG133" s="121"/>
      <c r="AH133" s="121"/>
      <c r="AI133" s="121"/>
      <c r="AJ133" s="121"/>
      <c r="AK133" s="121"/>
      <c r="AL133" s="121"/>
      <c r="AM133" s="121"/>
      <c r="AN133" s="121"/>
      <c r="AO133" s="121"/>
      <c r="AP133" s="121"/>
      <c r="AQ133" s="121"/>
      <c r="AR133" s="121"/>
      <c r="AS133" s="121"/>
      <c r="AT133" s="121"/>
      <c r="AU133" s="121"/>
      <c r="AV133" s="121"/>
      <c r="AW133" s="121"/>
      <c r="AX133" s="121"/>
      <c r="AY133" s="121"/>
      <c r="AZ133" s="121"/>
      <c r="BA133" s="121"/>
      <c r="BB133" s="121"/>
      <c r="BC133" s="121"/>
      <c r="BD133" s="121"/>
      <c r="BE133" s="121"/>
      <c r="BF133" s="121"/>
      <c r="BG133" s="121"/>
      <c r="BH133" s="121"/>
      <c r="BI133" s="121"/>
      <c r="BJ133" s="121"/>
      <c r="BK133" s="121"/>
      <c r="CA133" s="121">
        <v>1</v>
      </c>
      <c r="CB133" s="121">
        <v>1</v>
      </c>
      <c r="CZ133" s="78">
        <v>1</v>
      </c>
    </row>
    <row r="134" spans="1:104" x14ac:dyDescent="0.2">
      <c r="A134" s="112">
        <v>64</v>
      </c>
      <c r="B134" s="113" t="s">
        <v>233</v>
      </c>
      <c r="C134" s="114" t="s">
        <v>234</v>
      </c>
      <c r="D134" s="115" t="s">
        <v>34</v>
      </c>
      <c r="E134" s="116">
        <v>6.6</v>
      </c>
      <c r="F134" s="117"/>
      <c r="G134" s="118">
        <f>E134*F134</f>
        <v>0</v>
      </c>
      <c r="H134" s="119">
        <v>0</v>
      </c>
      <c r="I134" s="120">
        <f>E134*H134</f>
        <v>0</v>
      </c>
      <c r="J134" s="119">
        <v>0</v>
      </c>
      <c r="K134" s="120">
        <f>E134*J134</f>
        <v>0</v>
      </c>
      <c r="O134" s="111"/>
      <c r="Z134" s="121"/>
      <c r="AA134" s="121">
        <v>1</v>
      </c>
      <c r="AB134" s="121">
        <v>1</v>
      </c>
      <c r="AC134" s="121">
        <v>1</v>
      </c>
      <c r="AD134" s="121"/>
      <c r="AE134" s="121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1"/>
      <c r="AW134" s="121"/>
      <c r="AX134" s="121"/>
      <c r="AY134" s="121"/>
      <c r="AZ134" s="121"/>
      <c r="BA134" s="121"/>
      <c r="BB134" s="121"/>
      <c r="BC134" s="121"/>
      <c r="BD134" s="121"/>
      <c r="BE134" s="121"/>
      <c r="BF134" s="121"/>
      <c r="BG134" s="121"/>
      <c r="BH134" s="121"/>
      <c r="BI134" s="121"/>
      <c r="BJ134" s="121"/>
      <c r="BK134" s="121"/>
      <c r="CA134" s="121">
        <v>1</v>
      </c>
      <c r="CB134" s="121">
        <v>1</v>
      </c>
      <c r="CZ134" s="78">
        <v>1</v>
      </c>
    </row>
    <row r="135" spans="1:104" x14ac:dyDescent="0.2">
      <c r="A135" s="122"/>
      <c r="B135" s="123"/>
      <c r="C135" s="129" t="s">
        <v>235</v>
      </c>
      <c r="D135" s="130"/>
      <c r="E135" s="131">
        <v>6.6</v>
      </c>
      <c r="F135" s="132"/>
      <c r="G135" s="133"/>
      <c r="H135" s="134"/>
      <c r="I135" s="127"/>
      <c r="K135" s="127"/>
      <c r="M135" s="135" t="s">
        <v>235</v>
      </c>
      <c r="O135" s="111"/>
      <c r="Z135" s="121"/>
      <c r="AA135" s="121"/>
      <c r="AB135" s="121"/>
      <c r="AC135" s="121"/>
      <c r="AD135" s="121"/>
      <c r="AE135" s="121"/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/>
      <c r="AP135" s="121"/>
      <c r="AQ135" s="121"/>
      <c r="AR135" s="121"/>
      <c r="AS135" s="121"/>
      <c r="AT135" s="121"/>
      <c r="AU135" s="121"/>
      <c r="AV135" s="121"/>
      <c r="AW135" s="121"/>
      <c r="AX135" s="121"/>
      <c r="AY135" s="121"/>
      <c r="AZ135" s="121"/>
      <c r="BA135" s="121"/>
      <c r="BB135" s="121"/>
      <c r="BC135" s="121"/>
      <c r="BD135" s="136" t="str">
        <f>C134</f>
        <v>Očištění vybour.kostek drobných s výplní MC/živicí</v>
      </c>
      <c r="BE135" s="121"/>
      <c r="BF135" s="121"/>
      <c r="BG135" s="121"/>
      <c r="BH135" s="121"/>
      <c r="BI135" s="121"/>
      <c r="BJ135" s="121"/>
      <c r="BK135" s="121"/>
    </row>
    <row r="136" spans="1:104" x14ac:dyDescent="0.2">
      <c r="A136" s="122"/>
      <c r="B136" s="123"/>
      <c r="C136" s="129" t="s">
        <v>236</v>
      </c>
      <c r="D136" s="130"/>
      <c r="E136" s="131">
        <v>0</v>
      </c>
      <c r="F136" s="132"/>
      <c r="G136" s="133"/>
      <c r="H136" s="134"/>
      <c r="I136" s="127"/>
      <c r="K136" s="127"/>
      <c r="M136" s="135">
        <v>0</v>
      </c>
      <c r="O136" s="111"/>
      <c r="Z136" s="121"/>
      <c r="AA136" s="121"/>
      <c r="AB136" s="121"/>
      <c r="AC136" s="121"/>
      <c r="AD136" s="121"/>
      <c r="AE136" s="121"/>
      <c r="AF136" s="121"/>
      <c r="AG136" s="121"/>
      <c r="AH136" s="121"/>
      <c r="AI136" s="121"/>
      <c r="AJ136" s="121"/>
      <c r="AK136" s="121"/>
      <c r="AL136" s="121"/>
      <c r="AM136" s="121"/>
      <c r="AN136" s="121"/>
      <c r="AO136" s="121"/>
      <c r="AP136" s="121"/>
      <c r="AQ136" s="121"/>
      <c r="AR136" s="121"/>
      <c r="AS136" s="121"/>
      <c r="AT136" s="121"/>
      <c r="AU136" s="121"/>
      <c r="AV136" s="121"/>
      <c r="AW136" s="121"/>
      <c r="AX136" s="121"/>
      <c r="AY136" s="121"/>
      <c r="AZ136" s="121"/>
      <c r="BA136" s="121"/>
      <c r="BB136" s="121"/>
      <c r="BC136" s="121"/>
      <c r="BD136" s="136" t="str">
        <f>C135</f>
        <v>26,4*0,25</v>
      </c>
      <c r="BE136" s="121"/>
      <c r="BF136" s="121"/>
      <c r="BG136" s="121"/>
      <c r="BH136" s="121"/>
      <c r="BI136" s="121"/>
      <c r="BJ136" s="121"/>
      <c r="BK136" s="121"/>
    </row>
    <row r="137" spans="1:104" x14ac:dyDescent="0.2">
      <c r="A137" s="112">
        <v>65</v>
      </c>
      <c r="B137" s="113" t="s">
        <v>237</v>
      </c>
      <c r="C137" s="114" t="s">
        <v>238</v>
      </c>
      <c r="D137" s="115" t="s">
        <v>96</v>
      </c>
      <c r="E137" s="116">
        <v>3</v>
      </c>
      <c r="F137" s="117"/>
      <c r="G137" s="118">
        <f>E137*F137</f>
        <v>0</v>
      </c>
      <c r="H137" s="119">
        <v>0</v>
      </c>
      <c r="I137" s="120">
        <f>E137*H137</f>
        <v>0</v>
      </c>
      <c r="J137" s="119"/>
      <c r="K137" s="120">
        <f>E137*J137</f>
        <v>0</v>
      </c>
      <c r="O137" s="111"/>
      <c r="Z137" s="121"/>
      <c r="AA137" s="121">
        <v>12</v>
      </c>
      <c r="AB137" s="121">
        <v>0</v>
      </c>
      <c r="AC137" s="121">
        <v>1</v>
      </c>
      <c r="AD137" s="121"/>
      <c r="AE137" s="121"/>
      <c r="AF137" s="121"/>
      <c r="AG137" s="121"/>
      <c r="AH137" s="121"/>
      <c r="AI137" s="121"/>
      <c r="AJ137" s="121"/>
      <c r="AK137" s="121"/>
      <c r="AL137" s="121"/>
      <c r="AM137" s="121"/>
      <c r="AN137" s="121"/>
      <c r="AO137" s="121"/>
      <c r="AP137" s="121"/>
      <c r="AQ137" s="121"/>
      <c r="AR137" s="121"/>
      <c r="AS137" s="121"/>
      <c r="AT137" s="121"/>
      <c r="AU137" s="121"/>
      <c r="AV137" s="121"/>
      <c r="AW137" s="121"/>
      <c r="AX137" s="121"/>
      <c r="AY137" s="121"/>
      <c r="AZ137" s="121"/>
      <c r="BA137" s="121"/>
      <c r="BB137" s="121"/>
      <c r="BC137" s="121"/>
      <c r="BD137" s="121"/>
      <c r="BE137" s="121"/>
      <c r="BF137" s="121"/>
      <c r="BG137" s="121"/>
      <c r="BH137" s="121"/>
      <c r="BI137" s="121"/>
      <c r="BJ137" s="121"/>
      <c r="BK137" s="121"/>
      <c r="CA137" s="121">
        <v>12</v>
      </c>
      <c r="CB137" s="121">
        <v>0</v>
      </c>
      <c r="CZ137" s="78">
        <v>1</v>
      </c>
    </row>
    <row r="138" spans="1:104" x14ac:dyDescent="0.2">
      <c r="A138" s="137" t="s">
        <v>35</v>
      </c>
      <c r="B138" s="138" t="s">
        <v>207</v>
      </c>
      <c r="C138" s="139" t="s">
        <v>208</v>
      </c>
      <c r="D138" s="140"/>
      <c r="E138" s="141"/>
      <c r="F138" s="141"/>
      <c r="G138" s="142">
        <f>SUM(G119:G137)</f>
        <v>0</v>
      </c>
      <c r="H138" s="143"/>
      <c r="I138" s="144">
        <f>SUM(I119:I137)</f>
        <v>0</v>
      </c>
      <c r="J138" s="145"/>
      <c r="K138" s="144">
        <f>SUM(K119:K137)</f>
        <v>-54.47859999998996</v>
      </c>
      <c r="O138" s="111"/>
      <c r="X138" s="146">
        <f>K138</f>
        <v>-54.47859999998996</v>
      </c>
      <c r="Y138" s="146">
        <f>I138</f>
        <v>0</v>
      </c>
      <c r="Z138" s="147">
        <f>G138</f>
        <v>0</v>
      </c>
      <c r="AA138" s="121"/>
      <c r="AB138" s="121"/>
      <c r="AC138" s="121"/>
      <c r="AD138" s="121"/>
      <c r="AE138" s="121"/>
      <c r="AF138" s="121"/>
      <c r="AG138" s="121"/>
      <c r="AH138" s="121"/>
      <c r="AI138" s="121"/>
      <c r="AJ138" s="121"/>
      <c r="AK138" s="121"/>
      <c r="AL138" s="121"/>
      <c r="AM138" s="121"/>
      <c r="AN138" s="121"/>
      <c r="AO138" s="121"/>
      <c r="AP138" s="121"/>
      <c r="AQ138" s="121"/>
      <c r="AR138" s="121"/>
      <c r="AS138" s="121"/>
      <c r="AT138" s="121"/>
      <c r="AU138" s="121"/>
      <c r="AV138" s="121"/>
      <c r="AW138" s="121"/>
      <c r="AX138" s="121"/>
      <c r="AY138" s="121"/>
      <c r="AZ138" s="121"/>
      <c r="BA138" s="148"/>
      <c r="BB138" s="148"/>
      <c r="BC138" s="148"/>
      <c r="BD138" s="148"/>
      <c r="BE138" s="148"/>
      <c r="BF138" s="148"/>
      <c r="BG138" s="121"/>
      <c r="BH138" s="121"/>
      <c r="BI138" s="121"/>
      <c r="BJ138" s="121"/>
      <c r="BK138" s="121"/>
    </row>
    <row r="139" spans="1:104" ht="14.25" customHeight="1" x14ac:dyDescent="0.2">
      <c r="A139" s="103" t="s">
        <v>31</v>
      </c>
      <c r="B139" s="104" t="s">
        <v>239</v>
      </c>
      <c r="C139" s="105" t="s">
        <v>240</v>
      </c>
      <c r="D139" s="106"/>
      <c r="E139" s="107"/>
      <c r="F139" s="107"/>
      <c r="G139" s="108"/>
      <c r="H139" s="109"/>
      <c r="I139" s="110"/>
      <c r="J139" s="109"/>
      <c r="K139" s="110"/>
      <c r="O139" s="111"/>
    </row>
    <row r="140" spans="1:104" x14ac:dyDescent="0.2">
      <c r="A140" s="112">
        <v>66</v>
      </c>
      <c r="B140" s="113" t="s">
        <v>241</v>
      </c>
      <c r="C140" s="114" t="s">
        <v>242</v>
      </c>
      <c r="D140" s="115" t="s">
        <v>71</v>
      </c>
      <c r="E140" s="116">
        <v>1</v>
      </c>
      <c r="F140" s="117"/>
      <c r="G140" s="118">
        <f>E140*F140</f>
        <v>0</v>
      </c>
      <c r="H140" s="119">
        <v>0.112499999999955</v>
      </c>
      <c r="I140" s="120">
        <f>E140*H140</f>
        <v>0.112499999999955</v>
      </c>
      <c r="J140" s="119">
        <v>0</v>
      </c>
      <c r="K140" s="120">
        <f>E140*J140</f>
        <v>0</v>
      </c>
      <c r="O140" s="111"/>
      <c r="Z140" s="121"/>
      <c r="AA140" s="121">
        <v>1</v>
      </c>
      <c r="AB140" s="121">
        <v>1</v>
      </c>
      <c r="AC140" s="121">
        <v>1</v>
      </c>
      <c r="AD140" s="121"/>
      <c r="AE140" s="121"/>
      <c r="AF140" s="121"/>
      <c r="AG140" s="121"/>
      <c r="AH140" s="121"/>
      <c r="AI140" s="121"/>
      <c r="AJ140" s="121"/>
      <c r="AK140" s="121"/>
      <c r="AL140" s="121"/>
      <c r="AM140" s="121"/>
      <c r="AN140" s="121"/>
      <c r="AO140" s="121"/>
      <c r="AP140" s="121"/>
      <c r="AQ140" s="121"/>
      <c r="AR140" s="121"/>
      <c r="AS140" s="121"/>
      <c r="AT140" s="121"/>
      <c r="AU140" s="121"/>
      <c r="AV140" s="121"/>
      <c r="AW140" s="121"/>
      <c r="AX140" s="121"/>
      <c r="AY140" s="121"/>
      <c r="AZ140" s="121"/>
      <c r="BA140" s="121"/>
      <c r="BB140" s="121"/>
      <c r="BC140" s="121"/>
      <c r="BD140" s="121"/>
      <c r="BE140" s="121"/>
      <c r="BF140" s="121"/>
      <c r="BG140" s="121"/>
      <c r="BH140" s="121"/>
      <c r="BI140" s="121"/>
      <c r="BJ140" s="121"/>
      <c r="BK140" s="121"/>
      <c r="CA140" s="121">
        <v>1</v>
      </c>
      <c r="CB140" s="121">
        <v>1</v>
      </c>
      <c r="CZ140" s="78">
        <v>1</v>
      </c>
    </row>
    <row r="141" spans="1:104" x14ac:dyDescent="0.2">
      <c r="A141" s="112">
        <v>67</v>
      </c>
      <c r="B141" s="113" t="s">
        <v>243</v>
      </c>
      <c r="C141" s="114" t="s">
        <v>244</v>
      </c>
      <c r="D141" s="115" t="s">
        <v>71</v>
      </c>
      <c r="E141" s="116">
        <v>1</v>
      </c>
      <c r="F141" s="117"/>
      <c r="G141" s="118">
        <f>E141*F141</f>
        <v>0</v>
      </c>
      <c r="H141" s="119">
        <v>0</v>
      </c>
      <c r="I141" s="120">
        <f>E141*H141</f>
        <v>0</v>
      </c>
      <c r="J141" s="119">
        <v>0</v>
      </c>
      <c r="K141" s="120">
        <f>E141*J141</f>
        <v>0</v>
      </c>
      <c r="O141" s="111"/>
      <c r="Z141" s="121"/>
      <c r="AA141" s="121">
        <v>1</v>
      </c>
      <c r="AB141" s="121">
        <v>1</v>
      </c>
      <c r="AC141" s="121">
        <v>1</v>
      </c>
      <c r="AD141" s="121"/>
      <c r="AE141" s="121"/>
      <c r="AF141" s="121"/>
      <c r="AG141" s="121"/>
      <c r="AH141" s="121"/>
      <c r="AI141" s="121"/>
      <c r="AJ141" s="121"/>
      <c r="AK141" s="121"/>
      <c r="AL141" s="121"/>
      <c r="AM141" s="121"/>
      <c r="AN141" s="121"/>
      <c r="AO141" s="121"/>
      <c r="AP141" s="121"/>
      <c r="AQ141" s="121"/>
      <c r="AR141" s="121"/>
      <c r="AS141" s="121"/>
      <c r="AT141" s="121"/>
      <c r="AU141" s="121"/>
      <c r="AV141" s="121"/>
      <c r="AW141" s="121"/>
      <c r="AX141" s="121"/>
      <c r="AY141" s="121"/>
      <c r="AZ141" s="121"/>
      <c r="BA141" s="121"/>
      <c r="BB141" s="121"/>
      <c r="BC141" s="121"/>
      <c r="BD141" s="121"/>
      <c r="BE141" s="121"/>
      <c r="BF141" s="121"/>
      <c r="BG141" s="121"/>
      <c r="BH141" s="121"/>
      <c r="BI141" s="121"/>
      <c r="BJ141" s="121"/>
      <c r="BK141" s="121"/>
      <c r="CA141" s="121">
        <v>1</v>
      </c>
      <c r="CB141" s="121">
        <v>1</v>
      </c>
      <c r="CZ141" s="78">
        <v>1</v>
      </c>
    </row>
    <row r="142" spans="1:104" x14ac:dyDescent="0.2">
      <c r="A142" s="112">
        <v>68</v>
      </c>
      <c r="B142" s="113" t="s">
        <v>245</v>
      </c>
      <c r="C142" s="114" t="s">
        <v>246</v>
      </c>
      <c r="D142" s="115" t="s">
        <v>71</v>
      </c>
      <c r="E142" s="116">
        <v>1</v>
      </c>
      <c r="F142" s="117"/>
      <c r="G142" s="118">
        <f>E142*F142</f>
        <v>0</v>
      </c>
      <c r="H142" s="119">
        <v>0</v>
      </c>
      <c r="I142" s="120">
        <f>E142*H142</f>
        <v>0</v>
      </c>
      <c r="J142" s="119">
        <v>-8.1999999999993606E-2</v>
      </c>
      <c r="K142" s="120">
        <f>E142*J142</f>
        <v>-8.1999999999993606E-2</v>
      </c>
      <c r="O142" s="111"/>
      <c r="Z142" s="121"/>
      <c r="AA142" s="121">
        <v>1</v>
      </c>
      <c r="AB142" s="121">
        <v>1</v>
      </c>
      <c r="AC142" s="121">
        <v>1</v>
      </c>
      <c r="AD142" s="121"/>
      <c r="AE142" s="121"/>
      <c r="AF142" s="121"/>
      <c r="AG142" s="121"/>
      <c r="AH142" s="121"/>
      <c r="AI142" s="121"/>
      <c r="AJ142" s="121"/>
      <c r="AK142" s="121"/>
      <c r="AL142" s="121"/>
      <c r="AM142" s="121"/>
      <c r="AN142" s="121"/>
      <c r="AO142" s="121"/>
      <c r="AP142" s="121"/>
      <c r="AQ142" s="121"/>
      <c r="AR142" s="121"/>
      <c r="AS142" s="121"/>
      <c r="AT142" s="121"/>
      <c r="AU142" s="121"/>
      <c r="AV142" s="121"/>
      <c r="AW142" s="121"/>
      <c r="AX142" s="121"/>
      <c r="AY142" s="121"/>
      <c r="AZ142" s="121"/>
      <c r="BA142" s="121"/>
      <c r="BB142" s="121"/>
      <c r="BC142" s="121"/>
      <c r="BD142" s="121"/>
      <c r="BE142" s="121"/>
      <c r="BF142" s="121"/>
      <c r="BG142" s="121"/>
      <c r="BH142" s="121"/>
      <c r="BI142" s="121"/>
      <c r="BJ142" s="121"/>
      <c r="BK142" s="121"/>
      <c r="CA142" s="121">
        <v>1</v>
      </c>
      <c r="CB142" s="121">
        <v>1</v>
      </c>
      <c r="CZ142" s="78">
        <v>1</v>
      </c>
    </row>
    <row r="143" spans="1:104" x14ac:dyDescent="0.2">
      <c r="A143" s="112">
        <v>69</v>
      </c>
      <c r="B143" s="113" t="s">
        <v>247</v>
      </c>
      <c r="C143" s="114" t="s">
        <v>248</v>
      </c>
      <c r="D143" s="115" t="s">
        <v>71</v>
      </c>
      <c r="E143" s="116">
        <v>1</v>
      </c>
      <c r="F143" s="117"/>
      <c r="G143" s="118">
        <f>E143*F143</f>
        <v>0</v>
      </c>
      <c r="H143" s="119">
        <v>0</v>
      </c>
      <c r="I143" s="120">
        <f>E143*H143</f>
        <v>0</v>
      </c>
      <c r="J143" s="119">
        <v>-3.9999999999977796E-3</v>
      </c>
      <c r="K143" s="120">
        <f>E143*J143</f>
        <v>-3.9999999999977796E-3</v>
      </c>
      <c r="O143" s="111"/>
      <c r="Z143" s="121"/>
      <c r="AA143" s="121">
        <v>1</v>
      </c>
      <c r="AB143" s="121">
        <v>1</v>
      </c>
      <c r="AC143" s="121">
        <v>1</v>
      </c>
      <c r="AD143" s="121"/>
      <c r="AE143" s="121"/>
      <c r="AF143" s="121"/>
      <c r="AG143" s="121"/>
      <c r="AH143" s="121"/>
      <c r="AI143" s="121"/>
      <c r="AJ143" s="121"/>
      <c r="AK143" s="121"/>
      <c r="AL143" s="121"/>
      <c r="AM143" s="121"/>
      <c r="AN143" s="121"/>
      <c r="AO143" s="121"/>
      <c r="AP143" s="121"/>
      <c r="AQ143" s="121"/>
      <c r="AR143" s="121"/>
      <c r="AS143" s="121"/>
      <c r="AT143" s="121"/>
      <c r="AU143" s="121"/>
      <c r="AV143" s="121"/>
      <c r="AW143" s="121"/>
      <c r="AX143" s="121"/>
      <c r="AY143" s="121"/>
      <c r="AZ143" s="121"/>
      <c r="BA143" s="121"/>
      <c r="BB143" s="121"/>
      <c r="BC143" s="121"/>
      <c r="BD143" s="121"/>
      <c r="BE143" s="121"/>
      <c r="BF143" s="121"/>
      <c r="BG143" s="121"/>
      <c r="BH143" s="121"/>
      <c r="BI143" s="121"/>
      <c r="BJ143" s="121"/>
      <c r="BK143" s="121"/>
      <c r="CA143" s="121">
        <v>1</v>
      </c>
      <c r="CB143" s="121">
        <v>1</v>
      </c>
      <c r="CZ143" s="78">
        <v>1</v>
      </c>
    </row>
    <row r="144" spans="1:104" x14ac:dyDescent="0.2">
      <c r="A144" s="112">
        <v>70</v>
      </c>
      <c r="B144" s="113" t="s">
        <v>249</v>
      </c>
      <c r="C144" s="114" t="s">
        <v>250</v>
      </c>
      <c r="D144" s="115" t="s">
        <v>105</v>
      </c>
      <c r="E144" s="116">
        <v>1</v>
      </c>
      <c r="F144" s="117"/>
      <c r="G144" s="118">
        <f>E144*F144</f>
        <v>0</v>
      </c>
      <c r="H144" s="119">
        <v>0</v>
      </c>
      <c r="I144" s="120">
        <f>E144*H144</f>
        <v>0</v>
      </c>
      <c r="J144" s="119"/>
      <c r="K144" s="120">
        <f>E144*J144</f>
        <v>0</v>
      </c>
      <c r="O144" s="111"/>
      <c r="Z144" s="121"/>
      <c r="AA144" s="121">
        <v>12</v>
      </c>
      <c r="AB144" s="121">
        <v>0</v>
      </c>
      <c r="AC144" s="121">
        <v>2</v>
      </c>
      <c r="AD144" s="121"/>
      <c r="AE144" s="121"/>
      <c r="AF144" s="121"/>
      <c r="AG144" s="121"/>
      <c r="AH144" s="121"/>
      <c r="AI144" s="121"/>
      <c r="AJ144" s="121"/>
      <c r="AK144" s="121"/>
      <c r="AL144" s="121"/>
      <c r="AM144" s="121"/>
      <c r="AN144" s="121"/>
      <c r="AO144" s="121"/>
      <c r="AP144" s="121"/>
      <c r="AQ144" s="121"/>
      <c r="AR144" s="121"/>
      <c r="AS144" s="121"/>
      <c r="AT144" s="121"/>
      <c r="AU144" s="121"/>
      <c r="AV144" s="121"/>
      <c r="AW144" s="121"/>
      <c r="AX144" s="121"/>
      <c r="AY144" s="121"/>
      <c r="AZ144" s="121"/>
      <c r="BA144" s="121"/>
      <c r="BB144" s="121"/>
      <c r="BC144" s="121"/>
      <c r="BD144" s="121"/>
      <c r="BE144" s="121"/>
      <c r="BF144" s="121"/>
      <c r="BG144" s="121"/>
      <c r="BH144" s="121"/>
      <c r="BI144" s="121"/>
      <c r="BJ144" s="121"/>
      <c r="BK144" s="121"/>
      <c r="CA144" s="121">
        <v>12</v>
      </c>
      <c r="CB144" s="121">
        <v>0</v>
      </c>
      <c r="CZ144" s="78">
        <v>1</v>
      </c>
    </row>
    <row r="145" spans="1:104" x14ac:dyDescent="0.2">
      <c r="A145" s="112">
        <v>71</v>
      </c>
      <c r="B145" s="113" t="s">
        <v>251</v>
      </c>
      <c r="C145" s="114" t="s">
        <v>252</v>
      </c>
      <c r="D145" s="115" t="s">
        <v>105</v>
      </c>
      <c r="E145" s="116">
        <v>1</v>
      </c>
      <c r="F145" s="117"/>
      <c r="G145" s="118">
        <f>E145*F145</f>
        <v>0</v>
      </c>
      <c r="H145" s="119">
        <v>0</v>
      </c>
      <c r="I145" s="120">
        <f>E145*H145</f>
        <v>0</v>
      </c>
      <c r="J145" s="119"/>
      <c r="K145" s="120">
        <f>E145*J145</f>
        <v>0</v>
      </c>
      <c r="O145" s="111"/>
      <c r="Z145" s="121"/>
      <c r="AA145" s="121">
        <v>12</v>
      </c>
      <c r="AB145" s="121">
        <v>0</v>
      </c>
      <c r="AC145" s="121">
        <v>3</v>
      </c>
      <c r="AD145" s="121"/>
      <c r="AE145" s="121"/>
      <c r="AF145" s="121"/>
      <c r="AG145" s="121"/>
      <c r="AH145" s="121"/>
      <c r="AI145" s="121"/>
      <c r="AJ145" s="121"/>
      <c r="AK145" s="121"/>
      <c r="AL145" s="121"/>
      <c r="AM145" s="121"/>
      <c r="AN145" s="121"/>
      <c r="AO145" s="121"/>
      <c r="AP145" s="121"/>
      <c r="AQ145" s="121"/>
      <c r="AR145" s="121"/>
      <c r="AS145" s="121"/>
      <c r="AT145" s="121"/>
      <c r="AU145" s="121"/>
      <c r="AV145" s="121"/>
      <c r="AW145" s="121"/>
      <c r="AX145" s="121"/>
      <c r="AY145" s="121"/>
      <c r="AZ145" s="121"/>
      <c r="BA145" s="121"/>
      <c r="BB145" s="121"/>
      <c r="BC145" s="121"/>
      <c r="BD145" s="121"/>
      <c r="BE145" s="121"/>
      <c r="BF145" s="121"/>
      <c r="BG145" s="121"/>
      <c r="BH145" s="121"/>
      <c r="BI145" s="121"/>
      <c r="BJ145" s="121"/>
      <c r="BK145" s="121"/>
      <c r="CA145" s="121">
        <v>12</v>
      </c>
      <c r="CB145" s="121">
        <v>0</v>
      </c>
      <c r="CZ145" s="78">
        <v>1</v>
      </c>
    </row>
    <row r="146" spans="1:104" x14ac:dyDescent="0.2">
      <c r="A146" s="112">
        <v>72</v>
      </c>
      <c r="B146" s="113" t="s">
        <v>253</v>
      </c>
      <c r="C146" s="114" t="s">
        <v>254</v>
      </c>
      <c r="D146" s="115" t="s">
        <v>255</v>
      </c>
      <c r="E146" s="116">
        <v>60</v>
      </c>
      <c r="F146" s="117"/>
      <c r="G146" s="118">
        <f>E146*F146</f>
        <v>0</v>
      </c>
      <c r="H146" s="119">
        <v>0</v>
      </c>
      <c r="I146" s="120">
        <f>E146*H146</f>
        <v>0</v>
      </c>
      <c r="J146" s="119"/>
      <c r="K146" s="120">
        <f>E146*J146</f>
        <v>0</v>
      </c>
      <c r="O146" s="111"/>
      <c r="Z146" s="121"/>
      <c r="AA146" s="121">
        <v>12</v>
      </c>
      <c r="AB146" s="121">
        <v>0</v>
      </c>
      <c r="AC146" s="121">
        <v>4</v>
      </c>
      <c r="AD146" s="121"/>
      <c r="AE146" s="121"/>
      <c r="AF146" s="121"/>
      <c r="AG146" s="121"/>
      <c r="AH146" s="121"/>
      <c r="AI146" s="121"/>
      <c r="AJ146" s="121"/>
      <c r="AK146" s="121"/>
      <c r="AL146" s="121"/>
      <c r="AM146" s="121"/>
      <c r="AN146" s="121"/>
      <c r="AO146" s="121"/>
      <c r="AP146" s="121"/>
      <c r="AQ146" s="121"/>
      <c r="AR146" s="121"/>
      <c r="AS146" s="121"/>
      <c r="AT146" s="121"/>
      <c r="AU146" s="121"/>
      <c r="AV146" s="121"/>
      <c r="AW146" s="121"/>
      <c r="AX146" s="121"/>
      <c r="AY146" s="121"/>
      <c r="AZ146" s="121"/>
      <c r="BA146" s="121"/>
      <c r="BB146" s="121"/>
      <c r="BC146" s="121"/>
      <c r="BD146" s="121"/>
      <c r="BE146" s="121"/>
      <c r="BF146" s="121"/>
      <c r="BG146" s="121"/>
      <c r="BH146" s="121"/>
      <c r="BI146" s="121"/>
      <c r="BJ146" s="121"/>
      <c r="BK146" s="121"/>
      <c r="CA146" s="121">
        <v>12</v>
      </c>
      <c r="CB146" s="121">
        <v>0</v>
      </c>
      <c r="CZ146" s="78">
        <v>1</v>
      </c>
    </row>
    <row r="147" spans="1:104" x14ac:dyDescent="0.2">
      <c r="A147" s="112">
        <v>73</v>
      </c>
      <c r="B147" s="113" t="s">
        <v>256</v>
      </c>
      <c r="C147" s="114" t="s">
        <v>257</v>
      </c>
      <c r="D147" s="115" t="s">
        <v>105</v>
      </c>
      <c r="E147" s="116">
        <v>1</v>
      </c>
      <c r="F147" s="117"/>
      <c r="G147" s="118">
        <f>E147*F147</f>
        <v>0</v>
      </c>
      <c r="H147" s="119">
        <v>0</v>
      </c>
      <c r="I147" s="120">
        <f>E147*H147</f>
        <v>0</v>
      </c>
      <c r="J147" s="119"/>
      <c r="K147" s="120">
        <f>E147*J147</f>
        <v>0</v>
      </c>
      <c r="O147" s="111"/>
      <c r="Z147" s="121"/>
      <c r="AA147" s="121">
        <v>12</v>
      </c>
      <c r="AB147" s="121">
        <v>0</v>
      </c>
      <c r="AC147" s="121">
        <v>5</v>
      </c>
      <c r="AD147" s="121"/>
      <c r="AE147" s="121"/>
      <c r="AF147" s="121"/>
      <c r="AG147" s="121"/>
      <c r="AH147" s="121"/>
      <c r="AI147" s="121"/>
      <c r="AJ147" s="121"/>
      <c r="AK147" s="121"/>
      <c r="AL147" s="121"/>
      <c r="AM147" s="121"/>
      <c r="AN147" s="121"/>
      <c r="AO147" s="121"/>
      <c r="AP147" s="121"/>
      <c r="AQ147" s="121"/>
      <c r="AR147" s="121"/>
      <c r="AS147" s="121"/>
      <c r="AT147" s="121"/>
      <c r="AU147" s="121"/>
      <c r="AV147" s="121"/>
      <c r="AW147" s="121"/>
      <c r="AX147" s="121"/>
      <c r="AY147" s="121"/>
      <c r="AZ147" s="121"/>
      <c r="BA147" s="121"/>
      <c r="BB147" s="121"/>
      <c r="BC147" s="121"/>
      <c r="BD147" s="121"/>
      <c r="BE147" s="121"/>
      <c r="BF147" s="121"/>
      <c r="BG147" s="121"/>
      <c r="BH147" s="121"/>
      <c r="BI147" s="121"/>
      <c r="BJ147" s="121"/>
      <c r="BK147" s="121"/>
      <c r="CA147" s="121">
        <v>12</v>
      </c>
      <c r="CB147" s="121">
        <v>0</v>
      </c>
      <c r="CZ147" s="78">
        <v>1</v>
      </c>
    </row>
    <row r="148" spans="1:104" x14ac:dyDescent="0.2">
      <c r="A148" s="112">
        <v>74</v>
      </c>
      <c r="B148" s="113" t="s">
        <v>258</v>
      </c>
      <c r="C148" s="114" t="s">
        <v>259</v>
      </c>
      <c r="D148" s="115" t="s">
        <v>105</v>
      </c>
      <c r="E148" s="116">
        <v>1</v>
      </c>
      <c r="F148" s="117"/>
      <c r="G148" s="118">
        <f>E148*F148</f>
        <v>0</v>
      </c>
      <c r="H148" s="119">
        <v>0</v>
      </c>
      <c r="I148" s="120">
        <f>E148*H148</f>
        <v>0</v>
      </c>
      <c r="J148" s="119"/>
      <c r="K148" s="120">
        <f>E148*J148</f>
        <v>0</v>
      </c>
      <c r="O148" s="111"/>
      <c r="Z148" s="121"/>
      <c r="AA148" s="121">
        <v>12</v>
      </c>
      <c r="AB148" s="121">
        <v>0</v>
      </c>
      <c r="AC148" s="121">
        <v>6</v>
      </c>
      <c r="AD148" s="121"/>
      <c r="AE148" s="121"/>
      <c r="AF148" s="121"/>
      <c r="AG148" s="121"/>
      <c r="AH148" s="121"/>
      <c r="AI148" s="121"/>
      <c r="AJ148" s="121"/>
      <c r="AK148" s="121"/>
      <c r="AL148" s="121"/>
      <c r="AM148" s="121"/>
      <c r="AN148" s="121"/>
      <c r="AO148" s="121"/>
      <c r="AP148" s="121"/>
      <c r="AQ148" s="121"/>
      <c r="AR148" s="121"/>
      <c r="AS148" s="121"/>
      <c r="AT148" s="121"/>
      <c r="AU148" s="121"/>
      <c r="AV148" s="121"/>
      <c r="AW148" s="121"/>
      <c r="AX148" s="121"/>
      <c r="AY148" s="121"/>
      <c r="AZ148" s="121"/>
      <c r="BA148" s="121"/>
      <c r="BB148" s="121"/>
      <c r="BC148" s="121"/>
      <c r="BD148" s="121"/>
      <c r="BE148" s="121"/>
      <c r="BF148" s="121"/>
      <c r="BG148" s="121"/>
      <c r="BH148" s="121"/>
      <c r="BI148" s="121"/>
      <c r="BJ148" s="121"/>
      <c r="BK148" s="121"/>
      <c r="CA148" s="121">
        <v>12</v>
      </c>
      <c r="CB148" s="121">
        <v>0</v>
      </c>
      <c r="CZ148" s="78">
        <v>1</v>
      </c>
    </row>
    <row r="149" spans="1:104" x14ac:dyDescent="0.2">
      <c r="A149" s="112">
        <v>75</v>
      </c>
      <c r="B149" s="113" t="s">
        <v>260</v>
      </c>
      <c r="C149" s="114" t="s">
        <v>261</v>
      </c>
      <c r="D149" s="115" t="s">
        <v>96</v>
      </c>
      <c r="E149" s="116">
        <v>4</v>
      </c>
      <c r="F149" s="117"/>
      <c r="G149" s="118">
        <f>E149*F149</f>
        <v>0</v>
      </c>
      <c r="H149" s="119">
        <v>0</v>
      </c>
      <c r="I149" s="120">
        <f>E149*H149</f>
        <v>0</v>
      </c>
      <c r="J149" s="119"/>
      <c r="K149" s="120">
        <f>E149*J149</f>
        <v>0</v>
      </c>
      <c r="O149" s="111"/>
      <c r="Z149" s="121"/>
      <c r="AA149" s="121">
        <v>12</v>
      </c>
      <c r="AB149" s="121">
        <v>0</v>
      </c>
      <c r="AC149" s="121">
        <v>7</v>
      </c>
      <c r="AD149" s="121"/>
      <c r="AE149" s="121"/>
      <c r="AF149" s="121"/>
      <c r="AG149" s="121"/>
      <c r="AH149" s="121"/>
      <c r="AI149" s="121"/>
      <c r="AJ149" s="121"/>
      <c r="AK149" s="121"/>
      <c r="AL149" s="121"/>
      <c r="AM149" s="121"/>
      <c r="AN149" s="121"/>
      <c r="AO149" s="121"/>
      <c r="AP149" s="121"/>
      <c r="AQ149" s="121"/>
      <c r="AR149" s="121"/>
      <c r="AS149" s="121"/>
      <c r="AT149" s="121"/>
      <c r="AU149" s="121"/>
      <c r="AV149" s="121"/>
      <c r="AW149" s="121"/>
      <c r="AX149" s="121"/>
      <c r="AY149" s="121"/>
      <c r="AZ149" s="121"/>
      <c r="BA149" s="121"/>
      <c r="BB149" s="121"/>
      <c r="BC149" s="121"/>
      <c r="BD149" s="121"/>
      <c r="BE149" s="121"/>
      <c r="BF149" s="121"/>
      <c r="BG149" s="121"/>
      <c r="BH149" s="121"/>
      <c r="BI149" s="121"/>
      <c r="BJ149" s="121"/>
      <c r="BK149" s="121"/>
      <c r="CA149" s="121">
        <v>12</v>
      </c>
      <c r="CB149" s="121">
        <v>0</v>
      </c>
      <c r="CZ149" s="78">
        <v>1</v>
      </c>
    </row>
    <row r="150" spans="1:104" x14ac:dyDescent="0.2">
      <c r="A150" s="137" t="s">
        <v>35</v>
      </c>
      <c r="B150" s="138" t="s">
        <v>239</v>
      </c>
      <c r="C150" s="139" t="s">
        <v>240</v>
      </c>
      <c r="D150" s="140"/>
      <c r="E150" s="141"/>
      <c r="F150" s="141"/>
      <c r="G150" s="142">
        <f>SUM(G139:G149)</f>
        <v>0</v>
      </c>
      <c r="H150" s="143"/>
      <c r="I150" s="144">
        <f>SUM(I139:I149)</f>
        <v>0.112499999999955</v>
      </c>
      <c r="J150" s="145"/>
      <c r="K150" s="144">
        <f>SUM(K139:K149)</f>
        <v>-8.5999999999991389E-2</v>
      </c>
      <c r="O150" s="111"/>
      <c r="X150" s="146">
        <f>K150</f>
        <v>-8.5999999999991389E-2</v>
      </c>
      <c r="Y150" s="146">
        <f>I150</f>
        <v>0.112499999999955</v>
      </c>
      <c r="Z150" s="147">
        <f>G150</f>
        <v>0</v>
      </c>
      <c r="AA150" s="121"/>
      <c r="AB150" s="121"/>
      <c r="AC150" s="121"/>
      <c r="AD150" s="121"/>
      <c r="AE150" s="121"/>
      <c r="AF150" s="121"/>
      <c r="AG150" s="121"/>
      <c r="AH150" s="121"/>
      <c r="AI150" s="121"/>
      <c r="AJ150" s="121"/>
      <c r="AK150" s="121"/>
      <c r="AL150" s="121"/>
      <c r="AM150" s="121"/>
      <c r="AN150" s="121"/>
      <c r="AO150" s="121"/>
      <c r="AP150" s="121"/>
      <c r="AQ150" s="121"/>
      <c r="AR150" s="121"/>
      <c r="AS150" s="121"/>
      <c r="AT150" s="121"/>
      <c r="AU150" s="121"/>
      <c r="AV150" s="121"/>
      <c r="AW150" s="121"/>
      <c r="AX150" s="121"/>
      <c r="AY150" s="121"/>
      <c r="AZ150" s="121"/>
      <c r="BA150" s="148"/>
      <c r="BB150" s="148"/>
      <c r="BC150" s="148"/>
      <c r="BD150" s="148"/>
      <c r="BE150" s="148"/>
      <c r="BF150" s="148"/>
      <c r="BG150" s="121"/>
      <c r="BH150" s="121"/>
      <c r="BI150" s="121"/>
      <c r="BJ150" s="121"/>
      <c r="BK150" s="121"/>
    </row>
    <row r="151" spans="1:104" ht="14.25" customHeight="1" x14ac:dyDescent="0.2">
      <c r="A151" s="103" t="s">
        <v>31</v>
      </c>
      <c r="B151" s="104" t="s">
        <v>262</v>
      </c>
      <c r="C151" s="105" t="s">
        <v>263</v>
      </c>
      <c r="D151" s="106"/>
      <c r="E151" s="107"/>
      <c r="F151" s="107"/>
      <c r="G151" s="108"/>
      <c r="H151" s="109"/>
      <c r="I151" s="110"/>
      <c r="J151" s="109"/>
      <c r="K151" s="110"/>
      <c r="O151" s="111"/>
    </row>
    <row r="152" spans="1:104" x14ac:dyDescent="0.2">
      <c r="A152" s="112">
        <v>76</v>
      </c>
      <c r="B152" s="113" t="s">
        <v>264</v>
      </c>
      <c r="C152" s="114" t="s">
        <v>265</v>
      </c>
      <c r="D152" s="115" t="s">
        <v>114</v>
      </c>
      <c r="E152" s="116">
        <v>293.79117800001802</v>
      </c>
      <c r="F152" s="117"/>
      <c r="G152" s="118">
        <f>E152*F152</f>
        <v>0</v>
      </c>
      <c r="H152" s="119">
        <v>0</v>
      </c>
      <c r="I152" s="120">
        <f>E152*H152</f>
        <v>0</v>
      </c>
      <c r="J152" s="119"/>
      <c r="K152" s="120">
        <f>E152*J152</f>
        <v>0</v>
      </c>
      <c r="O152" s="111"/>
      <c r="Z152" s="121"/>
      <c r="AA152" s="121">
        <v>7</v>
      </c>
      <c r="AB152" s="121">
        <v>1</v>
      </c>
      <c r="AC152" s="121">
        <v>2</v>
      </c>
      <c r="AD152" s="121"/>
      <c r="AE152" s="121"/>
      <c r="AF152" s="121"/>
      <c r="AG152" s="121"/>
      <c r="AH152" s="121"/>
      <c r="AI152" s="121"/>
      <c r="AJ152" s="121"/>
      <c r="AK152" s="121"/>
      <c r="AL152" s="121"/>
      <c r="AM152" s="121"/>
      <c r="AN152" s="121"/>
      <c r="AO152" s="121"/>
      <c r="AP152" s="121"/>
      <c r="AQ152" s="121"/>
      <c r="AR152" s="121"/>
      <c r="AS152" s="121"/>
      <c r="AT152" s="121"/>
      <c r="AU152" s="121"/>
      <c r="AV152" s="121"/>
      <c r="AW152" s="121"/>
      <c r="AX152" s="121"/>
      <c r="AY152" s="121"/>
      <c r="AZ152" s="121"/>
      <c r="BA152" s="121"/>
      <c r="BB152" s="121"/>
      <c r="BC152" s="121"/>
      <c r="BD152" s="121"/>
      <c r="BE152" s="121"/>
      <c r="BF152" s="121"/>
      <c r="BG152" s="121"/>
      <c r="BH152" s="121"/>
      <c r="BI152" s="121"/>
      <c r="BJ152" s="121"/>
      <c r="BK152" s="121"/>
      <c r="CA152" s="121">
        <v>7</v>
      </c>
      <c r="CB152" s="121">
        <v>1</v>
      </c>
      <c r="CZ152" s="78">
        <v>1</v>
      </c>
    </row>
    <row r="153" spans="1:104" x14ac:dyDescent="0.2">
      <c r="A153" s="137" t="s">
        <v>35</v>
      </c>
      <c r="B153" s="138" t="s">
        <v>262</v>
      </c>
      <c r="C153" s="139" t="s">
        <v>263</v>
      </c>
      <c r="D153" s="140"/>
      <c r="E153" s="141"/>
      <c r="F153" s="141"/>
      <c r="G153" s="142">
        <f>SUM(G151:G152)</f>
        <v>0</v>
      </c>
      <c r="H153" s="143"/>
      <c r="I153" s="144">
        <f>SUM(I151:I152)</f>
        <v>0</v>
      </c>
      <c r="J153" s="145"/>
      <c r="K153" s="144">
        <f>SUM(K151:K152)</f>
        <v>0</v>
      </c>
      <c r="O153" s="111"/>
      <c r="X153" s="146">
        <f>K153</f>
        <v>0</v>
      </c>
      <c r="Y153" s="146">
        <f>I153</f>
        <v>0</v>
      </c>
      <c r="Z153" s="147">
        <f>G153</f>
        <v>0</v>
      </c>
      <c r="AA153" s="121"/>
      <c r="AB153" s="121"/>
      <c r="AC153" s="121"/>
      <c r="AD153" s="121"/>
      <c r="AE153" s="121"/>
      <c r="AF153" s="121"/>
      <c r="AG153" s="121"/>
      <c r="AH153" s="121"/>
      <c r="AI153" s="121"/>
      <c r="AJ153" s="121"/>
      <c r="AK153" s="121"/>
      <c r="AL153" s="121"/>
      <c r="AM153" s="121"/>
      <c r="AN153" s="121"/>
      <c r="AO153" s="121"/>
      <c r="AP153" s="121"/>
      <c r="AQ153" s="121"/>
      <c r="AR153" s="121"/>
      <c r="AS153" s="121"/>
      <c r="AT153" s="121"/>
      <c r="AU153" s="121"/>
      <c r="AV153" s="121"/>
      <c r="AW153" s="121"/>
      <c r="AX153" s="121"/>
      <c r="AY153" s="121"/>
      <c r="AZ153" s="121"/>
      <c r="BA153" s="148"/>
      <c r="BB153" s="148"/>
      <c r="BC153" s="148"/>
      <c r="BD153" s="148"/>
      <c r="BE153" s="148"/>
      <c r="BF153" s="148"/>
      <c r="BG153" s="121"/>
      <c r="BH153" s="121"/>
      <c r="BI153" s="121"/>
      <c r="BJ153" s="121"/>
      <c r="BK153" s="121"/>
    </row>
    <row r="154" spans="1:104" ht="14.25" customHeight="1" x14ac:dyDescent="0.2">
      <c r="A154" s="103" t="s">
        <v>31</v>
      </c>
      <c r="B154" s="104" t="s">
        <v>266</v>
      </c>
      <c r="C154" s="105" t="s">
        <v>267</v>
      </c>
      <c r="D154" s="106"/>
      <c r="E154" s="107"/>
      <c r="F154" s="107"/>
      <c r="G154" s="108"/>
      <c r="H154" s="109"/>
      <c r="I154" s="110"/>
      <c r="J154" s="109"/>
      <c r="K154" s="110"/>
      <c r="O154" s="111"/>
    </row>
    <row r="155" spans="1:104" x14ac:dyDescent="0.2">
      <c r="A155" s="112">
        <v>77</v>
      </c>
      <c r="B155" s="113" t="s">
        <v>268</v>
      </c>
      <c r="C155" s="114" t="s">
        <v>269</v>
      </c>
      <c r="D155" s="115" t="s">
        <v>114</v>
      </c>
      <c r="E155" s="116">
        <v>31.416</v>
      </c>
      <c r="F155" s="117"/>
      <c r="G155" s="118">
        <f>E155*F155</f>
        <v>0</v>
      </c>
      <c r="H155" s="119">
        <v>0</v>
      </c>
      <c r="I155" s="120">
        <f>E155*H155</f>
        <v>0</v>
      </c>
      <c r="J155" s="119">
        <v>0</v>
      </c>
      <c r="K155" s="120">
        <f>E155*J155</f>
        <v>0</v>
      </c>
      <c r="O155" s="111"/>
      <c r="Z155" s="121"/>
      <c r="AA155" s="121">
        <v>1</v>
      </c>
      <c r="AB155" s="121">
        <v>3</v>
      </c>
      <c r="AC155" s="121">
        <v>3</v>
      </c>
      <c r="AD155" s="121"/>
      <c r="AE155" s="121"/>
      <c r="AF155" s="121"/>
      <c r="AG155" s="121"/>
      <c r="AH155" s="121"/>
      <c r="AI155" s="121"/>
      <c r="AJ155" s="121"/>
      <c r="AK155" s="121"/>
      <c r="AL155" s="121"/>
      <c r="AM155" s="121"/>
      <c r="AN155" s="121"/>
      <c r="AO155" s="121"/>
      <c r="AP155" s="121"/>
      <c r="AQ155" s="121"/>
      <c r="AR155" s="121"/>
      <c r="AS155" s="121"/>
      <c r="AT155" s="121"/>
      <c r="AU155" s="121"/>
      <c r="AV155" s="121"/>
      <c r="AW155" s="121"/>
      <c r="AX155" s="121"/>
      <c r="AY155" s="121"/>
      <c r="AZ155" s="121"/>
      <c r="BA155" s="121"/>
      <c r="BB155" s="121"/>
      <c r="BC155" s="121"/>
      <c r="BD155" s="121"/>
      <c r="BE155" s="121"/>
      <c r="BF155" s="121"/>
      <c r="BG155" s="121"/>
      <c r="BH155" s="121"/>
      <c r="BI155" s="121"/>
      <c r="BJ155" s="121"/>
      <c r="BK155" s="121"/>
      <c r="CA155" s="121">
        <v>1</v>
      </c>
      <c r="CB155" s="121">
        <v>3</v>
      </c>
      <c r="CZ155" s="78">
        <v>1</v>
      </c>
    </row>
    <row r="156" spans="1:104" x14ac:dyDescent="0.2">
      <c r="A156" s="122"/>
      <c r="B156" s="123"/>
      <c r="C156" s="124" t="s">
        <v>270</v>
      </c>
      <c r="D156" s="125"/>
      <c r="E156" s="125"/>
      <c r="F156" s="125"/>
      <c r="G156" s="126"/>
      <c r="I156" s="127"/>
      <c r="K156" s="127"/>
      <c r="L156" s="128" t="s">
        <v>270</v>
      </c>
      <c r="O156" s="111"/>
      <c r="Z156" s="121"/>
      <c r="AA156" s="121"/>
      <c r="AB156" s="121"/>
      <c r="AC156" s="121"/>
      <c r="AD156" s="121"/>
      <c r="AE156" s="121"/>
      <c r="AF156" s="121"/>
      <c r="AG156" s="121"/>
      <c r="AH156" s="121"/>
      <c r="AI156" s="121"/>
      <c r="AJ156" s="121"/>
      <c r="AK156" s="121"/>
      <c r="AL156" s="121"/>
      <c r="AM156" s="121"/>
      <c r="AN156" s="121"/>
      <c r="AO156" s="121"/>
      <c r="AP156" s="121"/>
      <c r="AQ156" s="121"/>
      <c r="AR156" s="121"/>
      <c r="AS156" s="121"/>
      <c r="AT156" s="121"/>
      <c r="AU156" s="121"/>
      <c r="AV156" s="121"/>
      <c r="AW156" s="121"/>
      <c r="AX156" s="121"/>
      <c r="AY156" s="121"/>
      <c r="AZ156" s="121"/>
      <c r="BA156" s="121"/>
      <c r="BB156" s="121"/>
      <c r="BC156" s="121"/>
      <c r="BD156" s="121"/>
      <c r="BE156" s="121"/>
      <c r="BF156" s="121"/>
      <c r="BG156" s="121"/>
      <c r="BH156" s="121"/>
      <c r="BI156" s="121"/>
      <c r="BJ156" s="121"/>
      <c r="BK156" s="121"/>
    </row>
    <row r="157" spans="1:104" x14ac:dyDescent="0.2">
      <c r="A157" s="122"/>
      <c r="B157" s="123"/>
      <c r="C157" s="129" t="s">
        <v>271</v>
      </c>
      <c r="D157" s="130"/>
      <c r="E157" s="131">
        <v>31.416</v>
      </c>
      <c r="F157" s="132"/>
      <c r="G157" s="133"/>
      <c r="H157" s="134"/>
      <c r="I157" s="127"/>
      <c r="K157" s="127"/>
      <c r="M157" s="135" t="s">
        <v>271</v>
      </c>
      <c r="O157" s="111"/>
      <c r="Z157" s="121"/>
      <c r="AA157" s="121"/>
      <c r="AB157" s="121"/>
      <c r="AC157" s="121"/>
      <c r="AD157" s="121"/>
      <c r="AE157" s="121"/>
      <c r="AF157" s="121"/>
      <c r="AG157" s="121"/>
      <c r="AH157" s="121"/>
      <c r="AI157" s="121"/>
      <c r="AJ157" s="121"/>
      <c r="AK157" s="121"/>
      <c r="AL157" s="121"/>
      <c r="AM157" s="121"/>
      <c r="AN157" s="121"/>
      <c r="AO157" s="121"/>
      <c r="AP157" s="121"/>
      <c r="AQ157" s="121"/>
      <c r="AR157" s="121"/>
      <c r="AS157" s="121"/>
      <c r="AT157" s="121"/>
      <c r="AU157" s="121"/>
      <c r="AV157" s="121"/>
      <c r="AW157" s="121"/>
      <c r="AX157" s="121"/>
      <c r="AY157" s="121"/>
      <c r="AZ157" s="121"/>
      <c r="BA157" s="121"/>
      <c r="BB157" s="121"/>
      <c r="BC157" s="121"/>
      <c r="BD157" s="136" t="str">
        <f>C156</f>
        <v>materiál z podkladu, ostatní materiál</v>
      </c>
      <c r="BE157" s="121"/>
      <c r="BF157" s="121"/>
      <c r="BG157" s="121"/>
      <c r="BH157" s="121"/>
      <c r="BI157" s="121"/>
      <c r="BJ157" s="121"/>
      <c r="BK157" s="121"/>
    </row>
    <row r="158" spans="1:104" x14ac:dyDescent="0.2">
      <c r="A158" s="112">
        <v>78</v>
      </c>
      <c r="B158" s="113" t="s">
        <v>272</v>
      </c>
      <c r="C158" s="114" t="s">
        <v>273</v>
      </c>
      <c r="D158" s="115" t="s">
        <v>114</v>
      </c>
      <c r="E158" s="116">
        <v>6.8266</v>
      </c>
      <c r="F158" s="117"/>
      <c r="G158" s="118">
        <f>E158*F158</f>
        <v>0</v>
      </c>
      <c r="H158" s="119">
        <v>0</v>
      </c>
      <c r="I158" s="120">
        <f>E158*H158</f>
        <v>0</v>
      </c>
      <c r="J158" s="119">
        <v>0</v>
      </c>
      <c r="K158" s="120">
        <f>E158*J158</f>
        <v>0</v>
      </c>
      <c r="O158" s="111"/>
      <c r="Z158" s="121"/>
      <c r="AA158" s="121">
        <v>1</v>
      </c>
      <c r="AB158" s="121">
        <v>3</v>
      </c>
      <c r="AC158" s="121">
        <v>3</v>
      </c>
      <c r="AD158" s="121"/>
      <c r="AE158" s="121"/>
      <c r="AF158" s="121"/>
      <c r="AG158" s="121"/>
      <c r="AH158" s="121"/>
      <c r="AI158" s="121"/>
      <c r="AJ158" s="121"/>
      <c r="AK158" s="121"/>
      <c r="AL158" s="121"/>
      <c r="AM158" s="121"/>
      <c r="AN158" s="121"/>
      <c r="AO158" s="121"/>
      <c r="AP158" s="121"/>
      <c r="AQ158" s="121"/>
      <c r="AR158" s="121"/>
      <c r="AS158" s="121"/>
      <c r="AT158" s="121"/>
      <c r="AU158" s="121"/>
      <c r="AV158" s="121"/>
      <c r="AW158" s="121"/>
      <c r="AX158" s="121"/>
      <c r="AY158" s="121"/>
      <c r="AZ158" s="121"/>
      <c r="BA158" s="121"/>
      <c r="BB158" s="121"/>
      <c r="BC158" s="121"/>
      <c r="BD158" s="121"/>
      <c r="BE158" s="121"/>
      <c r="BF158" s="121"/>
      <c r="BG158" s="121"/>
      <c r="BH158" s="121"/>
      <c r="BI158" s="121"/>
      <c r="BJ158" s="121"/>
      <c r="BK158" s="121"/>
      <c r="CA158" s="121">
        <v>1</v>
      </c>
      <c r="CB158" s="121">
        <v>3</v>
      </c>
      <c r="CZ158" s="78">
        <v>1</v>
      </c>
    </row>
    <row r="159" spans="1:104" x14ac:dyDescent="0.2">
      <c r="A159" s="122"/>
      <c r="B159" s="123"/>
      <c r="C159" s="124" t="s">
        <v>274</v>
      </c>
      <c r="D159" s="125"/>
      <c r="E159" s="125"/>
      <c r="F159" s="125"/>
      <c r="G159" s="126"/>
      <c r="I159" s="127"/>
      <c r="K159" s="127"/>
      <c r="L159" s="128" t="s">
        <v>274</v>
      </c>
      <c r="O159" s="111"/>
      <c r="Z159" s="121"/>
      <c r="AA159" s="121"/>
      <c r="AB159" s="121"/>
      <c r="AC159" s="121"/>
      <c r="AD159" s="121"/>
      <c r="AE159" s="121"/>
      <c r="AF159" s="121"/>
      <c r="AG159" s="121"/>
      <c r="AH159" s="121"/>
      <c r="AI159" s="121"/>
      <c r="AJ159" s="121"/>
      <c r="AK159" s="121"/>
      <c r="AL159" s="121"/>
      <c r="AM159" s="121"/>
      <c r="AN159" s="121"/>
      <c r="AO159" s="121"/>
      <c r="AP159" s="121"/>
      <c r="AQ159" s="121"/>
      <c r="AR159" s="121"/>
      <c r="AS159" s="121"/>
      <c r="AT159" s="121"/>
      <c r="AU159" s="121"/>
      <c r="AV159" s="121"/>
      <c r="AW159" s="121"/>
      <c r="AX159" s="121"/>
      <c r="AY159" s="121"/>
      <c r="AZ159" s="121"/>
      <c r="BA159" s="121"/>
      <c r="BB159" s="121"/>
      <c r="BC159" s="121"/>
      <c r="BD159" s="121"/>
      <c r="BE159" s="121"/>
      <c r="BF159" s="121"/>
      <c r="BG159" s="121"/>
      <c r="BH159" s="121"/>
      <c r="BI159" s="121"/>
      <c r="BJ159" s="121"/>
      <c r="BK159" s="121"/>
    </row>
    <row r="160" spans="1:104" x14ac:dyDescent="0.2">
      <c r="A160" s="122"/>
      <c r="B160" s="123"/>
      <c r="C160" s="129" t="s">
        <v>275</v>
      </c>
      <c r="D160" s="130"/>
      <c r="E160" s="131">
        <v>6.8266</v>
      </c>
      <c r="F160" s="132"/>
      <c r="G160" s="133"/>
      <c r="H160" s="134"/>
      <c r="I160" s="127"/>
      <c r="K160" s="127"/>
      <c r="M160" s="135" t="s">
        <v>275</v>
      </c>
      <c r="O160" s="111"/>
      <c r="Z160" s="121"/>
      <c r="AA160" s="121"/>
      <c r="AB160" s="121"/>
      <c r="AC160" s="121"/>
      <c r="AD160" s="121"/>
      <c r="AE160" s="121"/>
      <c r="AF160" s="121"/>
      <c r="AG160" s="121"/>
      <c r="AH160" s="121"/>
      <c r="AI160" s="121"/>
      <c r="AJ160" s="121"/>
      <c r="AK160" s="121"/>
      <c r="AL160" s="121"/>
      <c r="AM160" s="121"/>
      <c r="AN160" s="121"/>
      <c r="AO160" s="121"/>
      <c r="AP160" s="121"/>
      <c r="AQ160" s="121"/>
      <c r="AR160" s="121"/>
      <c r="AS160" s="121"/>
      <c r="AT160" s="121"/>
      <c r="AU160" s="121"/>
      <c r="AV160" s="121"/>
      <c r="AW160" s="121"/>
      <c r="AX160" s="121"/>
      <c r="AY160" s="121"/>
      <c r="AZ160" s="121"/>
      <c r="BA160" s="121"/>
      <c r="BB160" s="121"/>
      <c r="BC160" s="121"/>
      <c r="BD160" s="136" t="str">
        <f>C159</f>
        <v>určeno k recyklaci</v>
      </c>
      <c r="BE160" s="121"/>
      <c r="BF160" s="121"/>
      <c r="BG160" s="121"/>
      <c r="BH160" s="121"/>
      <c r="BI160" s="121"/>
      <c r="BJ160" s="121"/>
      <c r="BK160" s="121"/>
    </row>
    <row r="161" spans="1:104" x14ac:dyDescent="0.2">
      <c r="A161" s="112">
        <v>79</v>
      </c>
      <c r="B161" s="113" t="s">
        <v>276</v>
      </c>
      <c r="C161" s="114" t="s">
        <v>277</v>
      </c>
      <c r="D161" s="115" t="s">
        <v>114</v>
      </c>
      <c r="E161" s="116">
        <v>13.2</v>
      </c>
      <c r="F161" s="117"/>
      <c r="G161" s="118">
        <f>E161*F161</f>
        <v>0</v>
      </c>
      <c r="H161" s="119">
        <v>0</v>
      </c>
      <c r="I161" s="120">
        <f>E161*H161</f>
        <v>0</v>
      </c>
      <c r="J161" s="119">
        <v>0</v>
      </c>
      <c r="K161" s="120">
        <f>E161*J161</f>
        <v>0</v>
      </c>
      <c r="O161" s="111"/>
      <c r="Z161" s="121"/>
      <c r="AA161" s="121">
        <v>1</v>
      </c>
      <c r="AB161" s="121">
        <v>3</v>
      </c>
      <c r="AC161" s="121">
        <v>3</v>
      </c>
      <c r="AD161" s="121"/>
      <c r="AE161" s="121"/>
      <c r="AF161" s="121"/>
      <c r="AG161" s="121"/>
      <c r="AH161" s="121"/>
      <c r="AI161" s="121"/>
      <c r="AJ161" s="121"/>
      <c r="AK161" s="121"/>
      <c r="AL161" s="121"/>
      <c r="AM161" s="121"/>
      <c r="AN161" s="121"/>
      <c r="AO161" s="121"/>
      <c r="AP161" s="121"/>
      <c r="AQ161" s="121"/>
      <c r="AR161" s="121"/>
      <c r="AS161" s="121"/>
      <c r="AT161" s="121"/>
      <c r="AU161" s="121"/>
      <c r="AV161" s="121"/>
      <c r="AW161" s="121"/>
      <c r="AX161" s="121"/>
      <c r="AY161" s="121"/>
      <c r="AZ161" s="121"/>
      <c r="BA161" s="121"/>
      <c r="BB161" s="121"/>
      <c r="BC161" s="121"/>
      <c r="BD161" s="121"/>
      <c r="BE161" s="121"/>
      <c r="BF161" s="121"/>
      <c r="BG161" s="121"/>
      <c r="BH161" s="121"/>
      <c r="BI161" s="121"/>
      <c r="BJ161" s="121"/>
      <c r="BK161" s="121"/>
      <c r="CA161" s="121">
        <v>1</v>
      </c>
      <c r="CB161" s="121">
        <v>3</v>
      </c>
      <c r="CZ161" s="78">
        <v>1</v>
      </c>
    </row>
    <row r="162" spans="1:104" x14ac:dyDescent="0.2">
      <c r="A162" s="137" t="s">
        <v>35</v>
      </c>
      <c r="B162" s="138" t="s">
        <v>266</v>
      </c>
      <c r="C162" s="139" t="s">
        <v>267</v>
      </c>
      <c r="D162" s="140"/>
      <c r="E162" s="141"/>
      <c r="F162" s="141"/>
      <c r="G162" s="142">
        <f>SUM(G154:G161)</f>
        <v>0</v>
      </c>
      <c r="H162" s="143"/>
      <c r="I162" s="144">
        <f>SUM(I154:I161)</f>
        <v>0</v>
      </c>
      <c r="J162" s="145"/>
      <c r="K162" s="144">
        <f>SUM(K154:K161)</f>
        <v>0</v>
      </c>
      <c r="O162" s="111"/>
      <c r="X162" s="146">
        <f>K162</f>
        <v>0</v>
      </c>
      <c r="Y162" s="146">
        <f>I162</f>
        <v>0</v>
      </c>
      <c r="Z162" s="147">
        <f>G162</f>
        <v>0</v>
      </c>
      <c r="AA162" s="121"/>
      <c r="AB162" s="121"/>
      <c r="AC162" s="121"/>
      <c r="AD162" s="121"/>
      <c r="AE162" s="121"/>
      <c r="AF162" s="121"/>
      <c r="AG162" s="121"/>
      <c r="AH162" s="121"/>
      <c r="AI162" s="121"/>
      <c r="AJ162" s="121"/>
      <c r="AK162" s="121"/>
      <c r="AL162" s="121"/>
      <c r="AM162" s="121"/>
      <c r="AN162" s="121"/>
      <c r="AO162" s="121"/>
      <c r="AP162" s="121"/>
      <c r="AQ162" s="121"/>
      <c r="AR162" s="121"/>
      <c r="AS162" s="121"/>
      <c r="AT162" s="121"/>
      <c r="AU162" s="121"/>
      <c r="AV162" s="121"/>
      <c r="AW162" s="121"/>
      <c r="AX162" s="121"/>
      <c r="AY162" s="121"/>
      <c r="AZ162" s="121"/>
      <c r="BA162" s="148"/>
      <c r="BB162" s="148"/>
      <c r="BC162" s="148"/>
      <c r="BD162" s="148"/>
      <c r="BE162" s="148"/>
      <c r="BF162" s="148"/>
      <c r="BG162" s="121"/>
      <c r="BH162" s="121"/>
      <c r="BI162" s="121"/>
      <c r="BJ162" s="121"/>
      <c r="BK162" s="121"/>
    </row>
    <row r="163" spans="1:104" ht="14.25" customHeight="1" x14ac:dyDescent="0.2">
      <c r="A163" s="103" t="s">
        <v>31</v>
      </c>
      <c r="B163" s="104" t="s">
        <v>278</v>
      </c>
      <c r="C163" s="105" t="s">
        <v>279</v>
      </c>
      <c r="D163" s="106"/>
      <c r="E163" s="107"/>
      <c r="F163" s="107"/>
      <c r="G163" s="108"/>
      <c r="H163" s="109"/>
      <c r="I163" s="110"/>
      <c r="J163" s="109"/>
      <c r="K163" s="110"/>
      <c r="O163" s="111"/>
    </row>
    <row r="164" spans="1:104" x14ac:dyDescent="0.2">
      <c r="A164" s="112">
        <v>80</v>
      </c>
      <c r="B164" s="113" t="s">
        <v>280</v>
      </c>
      <c r="C164" s="114" t="s">
        <v>281</v>
      </c>
      <c r="D164" s="115" t="s">
        <v>114</v>
      </c>
      <c r="E164" s="116">
        <v>180.43960000000001</v>
      </c>
      <c r="F164" s="117"/>
      <c r="G164" s="118">
        <f>E164*F164</f>
        <v>0</v>
      </c>
      <c r="H164" s="119">
        <v>0</v>
      </c>
      <c r="I164" s="120">
        <f>E164*H164</f>
        <v>0</v>
      </c>
      <c r="J164" s="119">
        <v>0</v>
      </c>
      <c r="K164" s="120">
        <f>E164*J164</f>
        <v>0</v>
      </c>
      <c r="O164" s="111"/>
      <c r="Z164" s="121"/>
      <c r="AA164" s="121">
        <v>1</v>
      </c>
      <c r="AB164" s="121">
        <v>3</v>
      </c>
      <c r="AC164" s="121">
        <v>3</v>
      </c>
      <c r="AD164" s="121"/>
      <c r="AE164" s="121"/>
      <c r="AF164" s="121"/>
      <c r="AG164" s="121"/>
      <c r="AH164" s="121"/>
      <c r="AI164" s="121"/>
      <c r="AJ164" s="121"/>
      <c r="AK164" s="121"/>
      <c r="AL164" s="121"/>
      <c r="AM164" s="121"/>
      <c r="AN164" s="121"/>
      <c r="AO164" s="121"/>
      <c r="AP164" s="121"/>
      <c r="AQ164" s="121"/>
      <c r="AR164" s="121"/>
      <c r="AS164" s="121"/>
      <c r="AT164" s="121"/>
      <c r="AU164" s="121"/>
      <c r="AV164" s="121"/>
      <c r="AW164" s="121"/>
      <c r="AX164" s="121"/>
      <c r="AY164" s="121"/>
      <c r="AZ164" s="121"/>
      <c r="BA164" s="121"/>
      <c r="BB164" s="121"/>
      <c r="BC164" s="121"/>
      <c r="BD164" s="121"/>
      <c r="BE164" s="121"/>
      <c r="BF164" s="121"/>
      <c r="BG164" s="121"/>
      <c r="BH164" s="121"/>
      <c r="BI164" s="121"/>
      <c r="BJ164" s="121"/>
      <c r="BK164" s="121"/>
      <c r="CA164" s="121">
        <v>1</v>
      </c>
      <c r="CB164" s="121">
        <v>3</v>
      </c>
      <c r="CZ164" s="78">
        <v>1</v>
      </c>
    </row>
    <row r="165" spans="1:104" x14ac:dyDescent="0.2">
      <c r="A165" s="112">
        <v>81</v>
      </c>
      <c r="B165" s="113" t="s">
        <v>282</v>
      </c>
      <c r="C165" s="114" t="s">
        <v>283</v>
      </c>
      <c r="D165" s="115" t="s">
        <v>114</v>
      </c>
      <c r="E165" s="116">
        <v>983.75840000000005</v>
      </c>
      <c r="F165" s="117"/>
      <c r="G165" s="118">
        <f>E165*F165</f>
        <v>0</v>
      </c>
      <c r="H165" s="119">
        <v>0</v>
      </c>
      <c r="I165" s="120">
        <f>E165*H165</f>
        <v>0</v>
      </c>
      <c r="J165" s="119">
        <v>0</v>
      </c>
      <c r="K165" s="120">
        <f>E165*J165</f>
        <v>0</v>
      </c>
      <c r="O165" s="111"/>
      <c r="Z165" s="121"/>
      <c r="AA165" s="121">
        <v>1</v>
      </c>
      <c r="AB165" s="121">
        <v>3</v>
      </c>
      <c r="AC165" s="121">
        <v>3</v>
      </c>
      <c r="AD165" s="121"/>
      <c r="AE165" s="121"/>
      <c r="AF165" s="121"/>
      <c r="AG165" s="121"/>
      <c r="AH165" s="121"/>
      <c r="AI165" s="121"/>
      <c r="AJ165" s="121"/>
      <c r="AK165" s="121"/>
      <c r="AL165" s="121"/>
      <c r="AM165" s="121"/>
      <c r="AN165" s="121"/>
      <c r="AO165" s="121"/>
      <c r="AP165" s="121"/>
      <c r="AQ165" s="121"/>
      <c r="AR165" s="121"/>
      <c r="AS165" s="121"/>
      <c r="AT165" s="121"/>
      <c r="AU165" s="121"/>
      <c r="AV165" s="121"/>
      <c r="AW165" s="121"/>
      <c r="AX165" s="121"/>
      <c r="AY165" s="121"/>
      <c r="AZ165" s="121"/>
      <c r="BA165" s="121"/>
      <c r="BB165" s="121"/>
      <c r="BC165" s="121"/>
      <c r="BD165" s="121"/>
      <c r="BE165" s="121"/>
      <c r="BF165" s="121"/>
      <c r="BG165" s="121"/>
      <c r="BH165" s="121"/>
      <c r="BI165" s="121"/>
      <c r="BJ165" s="121"/>
      <c r="BK165" s="121"/>
      <c r="CA165" s="121">
        <v>1</v>
      </c>
      <c r="CB165" s="121">
        <v>3</v>
      </c>
      <c r="CZ165" s="78">
        <v>1</v>
      </c>
    </row>
    <row r="166" spans="1:104" x14ac:dyDescent="0.2">
      <c r="A166" s="122"/>
      <c r="B166" s="123"/>
      <c r="C166" s="129" t="s">
        <v>284</v>
      </c>
      <c r="D166" s="130"/>
      <c r="E166" s="131">
        <v>606.76639999999998</v>
      </c>
      <c r="F166" s="132"/>
      <c r="G166" s="133"/>
      <c r="H166" s="134"/>
      <c r="I166" s="127"/>
      <c r="K166" s="127"/>
      <c r="M166" s="135" t="s">
        <v>284</v>
      </c>
      <c r="O166" s="111"/>
      <c r="Z166" s="121"/>
      <c r="AA166" s="121"/>
      <c r="AB166" s="121"/>
      <c r="AC166" s="121"/>
      <c r="AD166" s="121"/>
      <c r="AE166" s="121"/>
      <c r="AF166" s="121"/>
      <c r="AG166" s="121"/>
      <c r="AH166" s="121"/>
      <c r="AI166" s="121"/>
      <c r="AJ166" s="121"/>
      <c r="AK166" s="121"/>
      <c r="AL166" s="121"/>
      <c r="AM166" s="121"/>
      <c r="AN166" s="121"/>
      <c r="AO166" s="121"/>
      <c r="AP166" s="121"/>
      <c r="AQ166" s="121"/>
      <c r="AR166" s="121"/>
      <c r="AS166" s="121"/>
      <c r="AT166" s="121"/>
      <c r="AU166" s="121"/>
      <c r="AV166" s="121"/>
      <c r="AW166" s="121"/>
      <c r="AX166" s="121"/>
      <c r="AY166" s="121"/>
      <c r="AZ166" s="121"/>
      <c r="BA166" s="121"/>
      <c r="BB166" s="121"/>
      <c r="BC166" s="121"/>
      <c r="BD166" s="136" t="str">
        <f>C165</f>
        <v>Příplatek za dopravu suti po suchu za další 1 km</v>
      </c>
      <c r="BE166" s="121"/>
      <c r="BF166" s="121"/>
      <c r="BG166" s="121"/>
      <c r="BH166" s="121"/>
      <c r="BI166" s="121"/>
      <c r="BJ166" s="121"/>
      <c r="BK166" s="121"/>
    </row>
    <row r="167" spans="1:104" x14ac:dyDescent="0.2">
      <c r="A167" s="122"/>
      <c r="B167" s="123"/>
      <c r="C167" s="129" t="s">
        <v>285</v>
      </c>
      <c r="D167" s="130"/>
      <c r="E167" s="131">
        <v>376.99200000000002</v>
      </c>
      <c r="F167" s="132"/>
      <c r="G167" s="133"/>
      <c r="H167" s="134"/>
      <c r="I167" s="127"/>
      <c r="K167" s="127"/>
      <c r="M167" s="135" t="s">
        <v>285</v>
      </c>
      <c r="O167" s="111"/>
      <c r="Z167" s="121"/>
      <c r="AA167" s="121"/>
      <c r="AB167" s="121"/>
      <c r="AC167" s="121"/>
      <c r="AD167" s="121"/>
      <c r="AE167" s="121"/>
      <c r="AF167" s="121"/>
      <c r="AG167" s="121"/>
      <c r="AH167" s="121"/>
      <c r="AI167" s="121"/>
      <c r="AJ167" s="121"/>
      <c r="AK167" s="121"/>
      <c r="AL167" s="121"/>
      <c r="AM167" s="121"/>
      <c r="AN167" s="121"/>
      <c r="AO167" s="121"/>
      <c r="AP167" s="121"/>
      <c r="AQ167" s="121"/>
      <c r="AR167" s="121"/>
      <c r="AS167" s="121"/>
      <c r="AT167" s="121"/>
      <c r="AU167" s="121"/>
      <c r="AV167" s="121"/>
      <c r="AW167" s="121"/>
      <c r="AX167" s="121"/>
      <c r="AY167" s="121"/>
      <c r="AZ167" s="121"/>
      <c r="BA167" s="121"/>
      <c r="BB167" s="121"/>
      <c r="BC167" s="121"/>
      <c r="BD167" s="136" t="str">
        <f>C166</f>
        <v>Skládka Lutopecny:(6,8266+13,2+131,665)*4</v>
      </c>
      <c r="BE167" s="121"/>
      <c r="BF167" s="121"/>
      <c r="BG167" s="121"/>
      <c r="BH167" s="121"/>
      <c r="BI167" s="121"/>
      <c r="BJ167" s="121"/>
      <c r="BK167" s="121"/>
    </row>
    <row r="168" spans="1:104" x14ac:dyDescent="0.2">
      <c r="A168" s="112">
        <v>82</v>
      </c>
      <c r="B168" s="113" t="s">
        <v>286</v>
      </c>
      <c r="C168" s="114" t="s">
        <v>287</v>
      </c>
      <c r="D168" s="115" t="s">
        <v>114</v>
      </c>
      <c r="E168" s="116">
        <v>180.43960000000001</v>
      </c>
      <c r="F168" s="117"/>
      <c r="G168" s="118">
        <f>E168*F168</f>
        <v>0</v>
      </c>
      <c r="H168" s="119">
        <v>0</v>
      </c>
      <c r="I168" s="120">
        <f>E168*H168</f>
        <v>0</v>
      </c>
      <c r="J168" s="119">
        <v>0</v>
      </c>
      <c r="K168" s="120">
        <f>E168*J168</f>
        <v>0</v>
      </c>
      <c r="O168" s="111"/>
      <c r="Z168" s="121"/>
      <c r="AA168" s="121">
        <v>1</v>
      </c>
      <c r="AB168" s="121">
        <v>3</v>
      </c>
      <c r="AC168" s="121">
        <v>3</v>
      </c>
      <c r="AD168" s="121"/>
      <c r="AE168" s="121"/>
      <c r="AF168" s="121"/>
      <c r="AG168" s="121"/>
      <c r="AH168" s="121"/>
      <c r="AI168" s="121"/>
      <c r="AJ168" s="121"/>
      <c r="AK168" s="121"/>
      <c r="AL168" s="121"/>
      <c r="AM168" s="121"/>
      <c r="AN168" s="121"/>
      <c r="AO168" s="121"/>
      <c r="AP168" s="121"/>
      <c r="AQ168" s="121"/>
      <c r="AR168" s="121"/>
      <c r="AS168" s="121"/>
      <c r="AT168" s="121"/>
      <c r="AU168" s="121"/>
      <c r="AV168" s="121"/>
      <c r="AW168" s="121"/>
      <c r="AX168" s="121"/>
      <c r="AY168" s="121"/>
      <c r="AZ168" s="121"/>
      <c r="BA168" s="121"/>
      <c r="BB168" s="121"/>
      <c r="BC168" s="121"/>
      <c r="BD168" s="121"/>
      <c r="BE168" s="121"/>
      <c r="BF168" s="121"/>
      <c r="BG168" s="121"/>
      <c r="BH168" s="121"/>
      <c r="BI168" s="121"/>
      <c r="BJ168" s="121"/>
      <c r="BK168" s="121"/>
      <c r="CA168" s="121">
        <v>1</v>
      </c>
      <c r="CB168" s="121">
        <v>3</v>
      </c>
      <c r="CZ168" s="78">
        <v>1</v>
      </c>
    </row>
    <row r="169" spans="1:104" x14ac:dyDescent="0.2">
      <c r="A169" s="122"/>
      <c r="B169" s="123"/>
      <c r="C169" s="129" t="s">
        <v>288</v>
      </c>
      <c r="D169" s="130"/>
      <c r="E169" s="131">
        <v>48.7746</v>
      </c>
      <c r="F169" s="132"/>
      <c r="G169" s="133"/>
      <c r="H169" s="134"/>
      <c r="I169" s="127"/>
      <c r="K169" s="127"/>
      <c r="M169" s="135" t="s">
        <v>288</v>
      </c>
      <c r="O169" s="111"/>
      <c r="Z169" s="121"/>
      <c r="AA169" s="121"/>
      <c r="AB169" s="121"/>
      <c r="AC169" s="121"/>
      <c r="AD169" s="121"/>
      <c r="AE169" s="121"/>
      <c r="AF169" s="121"/>
      <c r="AG169" s="121"/>
      <c r="AH169" s="121"/>
      <c r="AI169" s="121"/>
      <c r="AJ169" s="121"/>
      <c r="AK169" s="121"/>
      <c r="AL169" s="121"/>
      <c r="AM169" s="121"/>
      <c r="AN169" s="121"/>
      <c r="AO169" s="121"/>
      <c r="AP169" s="121"/>
      <c r="AQ169" s="121"/>
      <c r="AR169" s="121"/>
      <c r="AS169" s="121"/>
      <c r="AT169" s="121"/>
      <c r="AU169" s="121"/>
      <c r="AV169" s="121"/>
      <c r="AW169" s="121"/>
      <c r="AX169" s="121"/>
      <c r="AY169" s="121"/>
      <c r="AZ169" s="121"/>
      <c r="BA169" s="121"/>
      <c r="BB169" s="121"/>
      <c r="BC169" s="121"/>
      <c r="BD169" s="136" t="str">
        <f>C168</f>
        <v>Nakládání suti na dopravní prostředky</v>
      </c>
      <c r="BE169" s="121"/>
      <c r="BF169" s="121"/>
      <c r="BG169" s="121"/>
      <c r="BH169" s="121"/>
      <c r="BI169" s="121"/>
      <c r="BJ169" s="121"/>
      <c r="BK169" s="121"/>
    </row>
    <row r="170" spans="1:104" x14ac:dyDescent="0.2">
      <c r="A170" s="122"/>
      <c r="B170" s="123"/>
      <c r="C170" s="129" t="s">
        <v>289</v>
      </c>
      <c r="D170" s="130"/>
      <c r="E170" s="131">
        <v>131.66499999999999</v>
      </c>
      <c r="F170" s="132"/>
      <c r="G170" s="133"/>
      <c r="H170" s="134"/>
      <c r="I170" s="127"/>
      <c r="K170" s="127"/>
      <c r="M170" s="135" t="s">
        <v>289</v>
      </c>
      <c r="O170" s="111"/>
      <c r="Z170" s="121"/>
      <c r="AA170" s="121"/>
      <c r="AB170" s="121"/>
      <c r="AC170" s="121"/>
      <c r="AD170" s="121"/>
      <c r="AE170" s="121"/>
      <c r="AF170" s="121"/>
      <c r="AG170" s="121"/>
      <c r="AH170" s="121"/>
      <c r="AI170" s="121"/>
      <c r="AJ170" s="121"/>
      <c r="AK170" s="121"/>
      <c r="AL170" s="121"/>
      <c r="AM170" s="121"/>
      <c r="AN170" s="121"/>
      <c r="AO170" s="121"/>
      <c r="AP170" s="121"/>
      <c r="AQ170" s="121"/>
      <c r="AR170" s="121"/>
      <c r="AS170" s="121"/>
      <c r="AT170" s="121"/>
      <c r="AU170" s="121"/>
      <c r="AV170" s="121"/>
      <c r="AW170" s="121"/>
      <c r="AX170" s="121"/>
      <c r="AY170" s="121"/>
      <c r="AZ170" s="121"/>
      <c r="BA170" s="121"/>
      <c r="BB170" s="121"/>
      <c r="BC170" s="121"/>
      <c r="BD170" s="136" t="str">
        <f>C169</f>
        <v>0,6486+1,551+29,865+13,2+3,51</v>
      </c>
      <c r="BE170" s="121"/>
      <c r="BF170" s="121"/>
      <c r="BG170" s="121"/>
      <c r="BH170" s="121"/>
      <c r="BI170" s="121"/>
      <c r="BJ170" s="121"/>
      <c r="BK170" s="121"/>
    </row>
    <row r="171" spans="1:104" x14ac:dyDescent="0.2">
      <c r="A171" s="137" t="s">
        <v>35</v>
      </c>
      <c r="B171" s="138" t="s">
        <v>278</v>
      </c>
      <c r="C171" s="139" t="s">
        <v>279</v>
      </c>
      <c r="D171" s="140"/>
      <c r="E171" s="141"/>
      <c r="F171" s="141"/>
      <c r="G171" s="142">
        <f>SUM(G163:G170)</f>
        <v>0</v>
      </c>
      <c r="H171" s="143"/>
      <c r="I171" s="144">
        <f>SUM(I163:I170)</f>
        <v>0</v>
      </c>
      <c r="J171" s="145"/>
      <c r="K171" s="144">
        <f>SUM(K163:K170)</f>
        <v>0</v>
      </c>
      <c r="O171" s="111"/>
      <c r="X171" s="146">
        <f>K171</f>
        <v>0</v>
      </c>
      <c r="Y171" s="146">
        <f>I171</f>
        <v>0</v>
      </c>
      <c r="Z171" s="147">
        <f>G171</f>
        <v>0</v>
      </c>
      <c r="AA171" s="121"/>
      <c r="AB171" s="121"/>
      <c r="AC171" s="121"/>
      <c r="AD171" s="121"/>
      <c r="AE171" s="121"/>
      <c r="AF171" s="121"/>
      <c r="AG171" s="121"/>
      <c r="AH171" s="121"/>
      <c r="AI171" s="121"/>
      <c r="AJ171" s="121"/>
      <c r="AK171" s="121"/>
      <c r="AL171" s="121"/>
      <c r="AM171" s="121"/>
      <c r="AN171" s="121"/>
      <c r="AO171" s="121"/>
      <c r="AP171" s="121"/>
      <c r="AQ171" s="121"/>
      <c r="AR171" s="121"/>
      <c r="AS171" s="121"/>
      <c r="AT171" s="121"/>
      <c r="AU171" s="121"/>
      <c r="AV171" s="121"/>
      <c r="AW171" s="121"/>
      <c r="AX171" s="121"/>
      <c r="AY171" s="121"/>
      <c r="AZ171" s="121"/>
      <c r="BA171" s="148"/>
      <c r="BB171" s="148"/>
      <c r="BC171" s="148"/>
      <c r="BD171" s="148"/>
      <c r="BE171" s="148"/>
      <c r="BF171" s="148"/>
      <c r="BG171" s="121"/>
      <c r="BH171" s="121"/>
      <c r="BI171" s="121"/>
      <c r="BJ171" s="121"/>
      <c r="BK171" s="121"/>
    </row>
    <row r="172" spans="1:104" x14ac:dyDescent="0.2">
      <c r="A172" s="149" t="s">
        <v>36</v>
      </c>
      <c r="B172" s="150" t="s">
        <v>37</v>
      </c>
      <c r="C172" s="151"/>
      <c r="D172" s="152"/>
      <c r="E172" s="153"/>
      <c r="F172" s="153"/>
      <c r="G172" s="154">
        <f>SUM(Z7:Z172)</f>
        <v>0</v>
      </c>
      <c r="H172" s="155"/>
      <c r="I172" s="156">
        <f>SUM(Y7:Y172)</f>
        <v>294.48485600001817</v>
      </c>
      <c r="J172" s="155"/>
      <c r="K172" s="156">
        <f>SUM(X7:X172)</f>
        <v>-54.564599999989952</v>
      </c>
      <c r="O172" s="111"/>
      <c r="BA172" s="157"/>
      <c r="BB172" s="157"/>
      <c r="BC172" s="157"/>
      <c r="BD172" s="157"/>
      <c r="BE172" s="157"/>
      <c r="BF172" s="157"/>
    </row>
    <row r="173" spans="1:104" x14ac:dyDescent="0.2">
      <c r="E173" s="78"/>
    </row>
    <row r="174" spans="1:104" x14ac:dyDescent="0.2">
      <c r="A174" s="158"/>
      <c r="E174" s="78"/>
    </row>
    <row r="175" spans="1:104" x14ac:dyDescent="0.2">
      <c r="A175" s="159"/>
      <c r="B175" s="160"/>
      <c r="C175" s="161" t="s">
        <v>38</v>
      </c>
      <c r="D175" s="160"/>
      <c r="E175" s="160"/>
      <c r="F175" s="160"/>
      <c r="G175" s="162" t="s">
        <v>39</v>
      </c>
    </row>
    <row r="176" spans="1:104" x14ac:dyDescent="0.2">
      <c r="A176" s="163"/>
      <c r="B176" s="164"/>
      <c r="C176" s="165" t="s">
        <v>290</v>
      </c>
      <c r="D176" s="166"/>
      <c r="E176" s="167"/>
      <c r="F176" s="167"/>
      <c r="G176" s="168">
        <v>0</v>
      </c>
    </row>
    <row r="177" spans="1:7" x14ac:dyDescent="0.2">
      <c r="A177" s="163"/>
      <c r="B177" s="164"/>
      <c r="C177" s="165" t="s">
        <v>40</v>
      </c>
      <c r="D177" s="166"/>
      <c r="E177" s="167"/>
      <c r="F177" s="167"/>
      <c r="G177" s="168">
        <v>0</v>
      </c>
    </row>
    <row r="178" spans="1:7" x14ac:dyDescent="0.2">
      <c r="A178" s="163"/>
      <c r="B178" s="164"/>
      <c r="C178" s="165" t="s">
        <v>41</v>
      </c>
      <c r="D178" s="166"/>
      <c r="E178" s="167"/>
      <c r="F178" s="167"/>
      <c r="G178" s="168">
        <v>0</v>
      </c>
    </row>
    <row r="179" spans="1:7" x14ac:dyDescent="0.2">
      <c r="A179" s="163"/>
      <c r="B179" s="164"/>
      <c r="C179" s="165" t="s">
        <v>42</v>
      </c>
      <c r="D179" s="166"/>
      <c r="E179" s="167"/>
      <c r="F179" s="167"/>
      <c r="G179" s="168">
        <v>0</v>
      </c>
    </row>
    <row r="180" spans="1:7" x14ac:dyDescent="0.2">
      <c r="A180" s="163"/>
      <c r="B180" s="164"/>
      <c r="C180" s="165" t="s">
        <v>43</v>
      </c>
      <c r="D180" s="166"/>
      <c r="E180" s="167"/>
      <c r="F180" s="167"/>
      <c r="G180" s="168"/>
    </row>
    <row r="181" spans="1:7" x14ac:dyDescent="0.2">
      <c r="A181" s="163"/>
      <c r="B181" s="164"/>
      <c r="C181" s="165" t="s">
        <v>44</v>
      </c>
      <c r="D181" s="166"/>
      <c r="E181" s="167"/>
      <c r="F181" s="167"/>
      <c r="G181" s="168">
        <v>0</v>
      </c>
    </row>
    <row r="182" spans="1:7" x14ac:dyDescent="0.2">
      <c r="A182" s="163"/>
      <c r="B182" s="164"/>
      <c r="C182" s="165" t="s">
        <v>45</v>
      </c>
      <c r="D182" s="166"/>
      <c r="E182" s="167"/>
      <c r="F182" s="167"/>
      <c r="G182" s="168"/>
    </row>
    <row r="183" spans="1:7" x14ac:dyDescent="0.2">
      <c r="A183" s="163"/>
      <c r="B183" s="164"/>
      <c r="C183" s="165" t="s">
        <v>46</v>
      </c>
      <c r="D183" s="166"/>
      <c r="E183" s="167"/>
      <c r="F183" s="167"/>
      <c r="G183" s="168">
        <v>0</v>
      </c>
    </row>
    <row r="184" spans="1:7" x14ac:dyDescent="0.2">
      <c r="A184" s="169"/>
      <c r="B184" s="170" t="s">
        <v>39</v>
      </c>
      <c r="C184" s="171"/>
      <c r="D184" s="172"/>
      <c r="E184" s="173"/>
      <c r="F184" s="173"/>
      <c r="G184" s="174">
        <f>SUM(G176:G183)</f>
        <v>0</v>
      </c>
    </row>
    <row r="185" spans="1:7" x14ac:dyDescent="0.2">
      <c r="E185" s="78"/>
    </row>
    <row r="186" spans="1:7" x14ac:dyDescent="0.2">
      <c r="E186" s="78"/>
    </row>
    <row r="187" spans="1:7" x14ac:dyDescent="0.2">
      <c r="E187" s="78"/>
    </row>
    <row r="188" spans="1:7" x14ac:dyDescent="0.2">
      <c r="E188" s="78"/>
    </row>
    <row r="189" spans="1:7" x14ac:dyDescent="0.2">
      <c r="E189" s="78"/>
    </row>
    <row r="190" spans="1:7" x14ac:dyDescent="0.2">
      <c r="E190" s="78"/>
    </row>
    <row r="191" spans="1:7" x14ac:dyDescent="0.2">
      <c r="E191" s="78"/>
    </row>
    <row r="192" spans="1:7" x14ac:dyDescent="0.2">
      <c r="E192" s="78"/>
    </row>
    <row r="193" spans="5:5" x14ac:dyDescent="0.2">
      <c r="E193" s="78"/>
    </row>
    <row r="194" spans="5:5" x14ac:dyDescent="0.2">
      <c r="E194" s="78"/>
    </row>
    <row r="195" spans="5:5" x14ac:dyDescent="0.2">
      <c r="E195" s="78"/>
    </row>
    <row r="196" spans="5:5" x14ac:dyDescent="0.2">
      <c r="E196" s="78"/>
    </row>
    <row r="197" spans="5:5" x14ac:dyDescent="0.2">
      <c r="E197" s="78"/>
    </row>
    <row r="198" spans="5:5" x14ac:dyDescent="0.2">
      <c r="E198" s="78"/>
    </row>
    <row r="199" spans="5:5" x14ac:dyDescent="0.2">
      <c r="E199" s="78"/>
    </row>
    <row r="200" spans="5:5" x14ac:dyDescent="0.2">
      <c r="E200" s="78"/>
    </row>
    <row r="201" spans="5:5" x14ac:dyDescent="0.2">
      <c r="E201" s="78"/>
    </row>
    <row r="202" spans="5:5" x14ac:dyDescent="0.2">
      <c r="E202" s="78"/>
    </row>
    <row r="203" spans="5:5" x14ac:dyDescent="0.2">
      <c r="E203" s="78"/>
    </row>
    <row r="204" spans="5:5" x14ac:dyDescent="0.2">
      <c r="E204" s="78"/>
    </row>
    <row r="205" spans="5:5" x14ac:dyDescent="0.2">
      <c r="E205" s="78"/>
    </row>
    <row r="206" spans="5:5" x14ac:dyDescent="0.2">
      <c r="E206" s="78"/>
    </row>
    <row r="207" spans="5:5" x14ac:dyDescent="0.2">
      <c r="E207" s="78"/>
    </row>
    <row r="208" spans="5:5" x14ac:dyDescent="0.2">
      <c r="E208" s="78"/>
    </row>
    <row r="209" spans="5:5" x14ac:dyDescent="0.2">
      <c r="E209" s="78"/>
    </row>
    <row r="210" spans="5:5" x14ac:dyDescent="0.2">
      <c r="E210" s="78"/>
    </row>
    <row r="211" spans="5:5" x14ac:dyDescent="0.2">
      <c r="E211" s="78"/>
    </row>
    <row r="212" spans="5:5" x14ac:dyDescent="0.2">
      <c r="E212" s="78"/>
    </row>
    <row r="213" spans="5:5" x14ac:dyDescent="0.2">
      <c r="E213" s="78"/>
    </row>
    <row r="214" spans="5:5" x14ac:dyDescent="0.2">
      <c r="E214" s="78"/>
    </row>
    <row r="215" spans="5:5" x14ac:dyDescent="0.2">
      <c r="E215" s="78"/>
    </row>
    <row r="216" spans="5:5" x14ac:dyDescent="0.2">
      <c r="E216" s="78"/>
    </row>
    <row r="217" spans="5:5" x14ac:dyDescent="0.2">
      <c r="E217" s="78"/>
    </row>
    <row r="218" spans="5:5" x14ac:dyDescent="0.2">
      <c r="E218" s="78"/>
    </row>
    <row r="219" spans="5:5" x14ac:dyDescent="0.2">
      <c r="E219" s="78"/>
    </row>
    <row r="220" spans="5:5" x14ac:dyDescent="0.2">
      <c r="E220" s="78"/>
    </row>
    <row r="221" spans="5:5" x14ac:dyDescent="0.2">
      <c r="E221" s="78"/>
    </row>
    <row r="222" spans="5:5" x14ac:dyDescent="0.2">
      <c r="E222" s="78"/>
    </row>
    <row r="223" spans="5:5" x14ac:dyDescent="0.2">
      <c r="E223" s="78"/>
    </row>
    <row r="224" spans="5:5" x14ac:dyDescent="0.2">
      <c r="E224" s="78"/>
    </row>
    <row r="225" spans="1:7" x14ac:dyDescent="0.2">
      <c r="E225" s="78"/>
    </row>
    <row r="226" spans="1:7" x14ac:dyDescent="0.2">
      <c r="E226" s="78"/>
    </row>
    <row r="227" spans="1:7" x14ac:dyDescent="0.2">
      <c r="E227" s="78"/>
    </row>
    <row r="228" spans="1:7" x14ac:dyDescent="0.2">
      <c r="E228" s="78"/>
    </row>
    <row r="229" spans="1:7" x14ac:dyDescent="0.2">
      <c r="E229" s="78"/>
    </row>
    <row r="230" spans="1:7" x14ac:dyDescent="0.2">
      <c r="E230" s="78"/>
    </row>
    <row r="231" spans="1:7" x14ac:dyDescent="0.2">
      <c r="E231" s="78"/>
    </row>
    <row r="232" spans="1:7" x14ac:dyDescent="0.2">
      <c r="E232" s="78"/>
    </row>
    <row r="233" spans="1:7" x14ac:dyDescent="0.2">
      <c r="E233" s="78"/>
    </row>
    <row r="234" spans="1:7" x14ac:dyDescent="0.2">
      <c r="E234" s="78"/>
    </row>
    <row r="235" spans="1:7" x14ac:dyDescent="0.2">
      <c r="E235" s="78"/>
    </row>
    <row r="236" spans="1:7" x14ac:dyDescent="0.2">
      <c r="E236" s="78"/>
    </row>
    <row r="237" spans="1:7" x14ac:dyDescent="0.2">
      <c r="A237" s="175"/>
      <c r="B237" s="175"/>
    </row>
    <row r="238" spans="1:7" x14ac:dyDescent="0.2">
      <c r="C238" s="176"/>
      <c r="D238" s="176"/>
      <c r="E238" s="177"/>
      <c r="F238" s="176"/>
      <c r="G238" s="178"/>
    </row>
    <row r="239" spans="1:7" x14ac:dyDescent="0.2">
      <c r="A239" s="175"/>
      <c r="B239" s="175"/>
    </row>
    <row r="1156" spans="1:7" x14ac:dyDescent="0.2">
      <c r="A1156" s="179"/>
      <c r="B1156" s="180"/>
      <c r="C1156" s="181" t="s">
        <v>40</v>
      </c>
      <c r="D1156" s="182"/>
      <c r="F1156" s="97"/>
      <c r="G1156" s="127">
        <v>100000</v>
      </c>
    </row>
    <row r="1157" spans="1:7" x14ac:dyDescent="0.2">
      <c r="A1157" s="179"/>
      <c r="B1157" s="180"/>
      <c r="C1157" s="181" t="s">
        <v>41</v>
      </c>
      <c r="D1157" s="182"/>
      <c r="F1157" s="97"/>
      <c r="G1157" s="127">
        <v>100000</v>
      </c>
    </row>
    <row r="1158" spans="1:7" x14ac:dyDescent="0.2">
      <c r="A1158" s="179"/>
      <c r="B1158" s="180"/>
      <c r="C1158" s="181" t="s">
        <v>42</v>
      </c>
      <c r="D1158" s="182"/>
      <c r="F1158" s="97"/>
      <c r="G1158" s="127">
        <v>100000</v>
      </c>
    </row>
    <row r="1159" spans="1:7" x14ac:dyDescent="0.2">
      <c r="A1159" s="179"/>
      <c r="B1159" s="180"/>
      <c r="C1159" s="181" t="s">
        <v>43</v>
      </c>
      <c r="D1159" s="182"/>
      <c r="F1159" s="97"/>
      <c r="G1159" s="127">
        <v>100000</v>
      </c>
    </row>
    <row r="1160" spans="1:7" x14ac:dyDescent="0.2">
      <c r="A1160" s="179"/>
      <c r="B1160" s="180"/>
      <c r="C1160" s="181" t="s">
        <v>44</v>
      </c>
      <c r="D1160" s="182"/>
      <c r="F1160" s="97"/>
      <c r="G1160" s="127">
        <v>100000</v>
      </c>
    </row>
    <row r="1161" spans="1:7" x14ac:dyDescent="0.2">
      <c r="A1161" s="179"/>
      <c r="B1161" s="180"/>
      <c r="C1161" s="181" t="s">
        <v>45</v>
      </c>
      <c r="D1161" s="182"/>
      <c r="F1161" s="97"/>
      <c r="G1161" s="127">
        <v>100000</v>
      </c>
    </row>
    <row r="1162" spans="1:7" x14ac:dyDescent="0.2">
      <c r="A1162" s="179"/>
      <c r="B1162" s="180"/>
      <c r="C1162" s="181" t="s">
        <v>46</v>
      </c>
      <c r="D1162" s="182"/>
      <c r="F1162" s="97"/>
      <c r="G1162" s="127">
        <v>100000</v>
      </c>
    </row>
  </sheetData>
  <mergeCells count="62">
    <mergeCell ref="C166:D166"/>
    <mergeCell ref="C167:D167"/>
    <mergeCell ref="C169:D169"/>
    <mergeCell ref="C170:D170"/>
    <mergeCell ref="C156:G156"/>
    <mergeCell ref="C157:D157"/>
    <mergeCell ref="C159:G159"/>
    <mergeCell ref="C160:D160"/>
    <mergeCell ref="C136:D136"/>
    <mergeCell ref="C113:G113"/>
    <mergeCell ref="C114:D114"/>
    <mergeCell ref="C124:G124"/>
    <mergeCell ref="C128:G128"/>
    <mergeCell ref="C129:D129"/>
    <mergeCell ref="C135:D135"/>
    <mergeCell ref="C89:G89"/>
    <mergeCell ref="C90:G90"/>
    <mergeCell ref="C91:D91"/>
    <mergeCell ref="C92:D92"/>
    <mergeCell ref="C93:D93"/>
    <mergeCell ref="C96:G96"/>
    <mergeCell ref="C97:D97"/>
    <mergeCell ref="C99:D99"/>
    <mergeCell ref="C100:D100"/>
    <mergeCell ref="C80:G80"/>
    <mergeCell ref="C82:G82"/>
    <mergeCell ref="C85:D85"/>
    <mergeCell ref="C101:D101"/>
    <mergeCell ref="C102:D102"/>
    <mergeCell ref="C104:G104"/>
    <mergeCell ref="C111:D111"/>
    <mergeCell ref="C59:D59"/>
    <mergeCell ref="C61:D61"/>
    <mergeCell ref="C72:D72"/>
    <mergeCell ref="C73:D73"/>
    <mergeCell ref="C76:D76"/>
    <mergeCell ref="C49:G49"/>
    <mergeCell ref="C50:G50"/>
    <mergeCell ref="C51:D51"/>
    <mergeCell ref="C53:D53"/>
    <mergeCell ref="C55:D55"/>
    <mergeCell ref="C57:D57"/>
    <mergeCell ref="C42:G42"/>
    <mergeCell ref="C43:G43"/>
    <mergeCell ref="C44:G44"/>
    <mergeCell ref="C46:G46"/>
    <mergeCell ref="C47:G47"/>
    <mergeCell ref="C48:G48"/>
    <mergeCell ref="C24:G24"/>
    <mergeCell ref="C28:D28"/>
    <mergeCell ref="C30:D30"/>
    <mergeCell ref="C34:D34"/>
    <mergeCell ref="C36:D36"/>
    <mergeCell ref="C39:G39"/>
    <mergeCell ref="C40:G40"/>
    <mergeCell ref="C41:G41"/>
    <mergeCell ref="A1:G1"/>
    <mergeCell ref="C9:D9"/>
    <mergeCell ref="C13:G13"/>
    <mergeCell ref="C14:G14"/>
    <mergeCell ref="C18:G18"/>
    <mergeCell ref="C19:G19"/>
  </mergeCells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35</vt:i4>
      </vt:variant>
    </vt:vector>
  </HeadingPairs>
  <TitlesOfParts>
    <vt:vector size="37" baseType="lpstr">
      <vt:lpstr>Stavba</vt:lpstr>
      <vt:lpstr>101 20-362-101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'101 20-362-101 '!Názvy_tisku</vt:lpstr>
      <vt:lpstr>Stavba!Objednatel</vt:lpstr>
      <vt:lpstr>Stavba!Objekt</vt:lpstr>
      <vt:lpstr>'101 20-362-101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SloupecCC</vt:lpstr>
      <vt:lpstr>SloupecCDH</vt:lpstr>
      <vt:lpstr>SloupecCisloPol</vt:lpstr>
      <vt:lpstr>SloupecCH</vt:lpstr>
      <vt:lpstr>SloupecJC</vt:lpstr>
      <vt:lpstr>SloupecJDH</vt:lpstr>
      <vt:lpstr>SloupecJDM</vt:lpstr>
      <vt:lpstr>SloupecJH</vt:lpstr>
      <vt:lpstr>SloupecMJ</vt:lpstr>
      <vt:lpstr>SloupecMnozstvi</vt:lpstr>
      <vt:lpstr>SloupecNazPol</vt:lpstr>
      <vt:lpstr>SloupecPC</vt:lpstr>
      <vt:lpstr>Stavba!StavbaCelkem</vt:lpstr>
      <vt:lpstr>VRN</vt:lpstr>
      <vt:lpstr>Stavba!Zhotovitel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Fianta - MF Projekt</dc:creator>
  <cp:lastModifiedBy>Michal Fianta - MF Projekt</cp:lastModifiedBy>
  <cp:lastPrinted>2021-08-25T09:27:49Z</cp:lastPrinted>
  <dcterms:created xsi:type="dcterms:W3CDTF">2021-08-25T09:18:49Z</dcterms:created>
  <dcterms:modified xsi:type="dcterms:W3CDTF">2021-08-25T09:28:20Z</dcterms:modified>
</cp:coreProperties>
</file>